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254712a0848c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c5ae41208d0c46f9"/>
    <sheet name="Example" sheetId="2" ns1:id="R0d88987f3eb34b74"/>
    <sheet name="Calculation" sheetId="3" ns1:id="R22679dcb9f414353"/>
    <sheet name="Calc example" sheetId="4" ns1:id="R4719b813b57c46c8"/>
    <sheet name="Instructions" sheetId="5" ns1:id="Rf47a09c99a7e488c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'Calculation'!$A$1:$L$30</definedName>
    <definedName name="_xlnm.Print_Titles" localSheetId="2">'Calculation'!$7:$7,'Calculation'!$A:$B</definedName>
    <definedName name="_xlnm.Print_Area" localSheetId="3">'Calc example'!$A$1:$L$30</definedName>
    <definedName name="_xlnm.Print_Titles" localSheetId="3">'Calc example'!$7:$7,'Calc example'!$A:$B</definedName>
    <definedName name="_xlnm.Print_Area" localSheetId="4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7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sz val="11"/>
      <x:color rgb="FF1F4EAE"/>
      <x:name val="Arial"/>
    </x:font>
    <x:font>
      <x:b/>
      <x:sz val="11"/>
      <x:color rgb="FF20262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  <x:fill>
      <x:patternFill patternType="solid">
        <x:fgColor rgb="FFF0F3F6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200" fontId="5" fillId="2" borderId="6" xfId="0" applyNumberFormat="1" applyFont="1" applyFill="1" applyBorder="1" applyAlignment="1">
      <x:alignment vertical="top" wrapText="1"/>
    </x:xf>
    <x:xf numFmtId="200" fontId="1" fillId="5" borderId="6" xfId="0" applyNumberFormat="1" applyFont="1" applyFill="1" applyBorder="1" applyAlignment="1">
      <x:alignment vertical="top" wrapText="1"/>
    </x:xf>
    <x:xf numFmtId="0" fontId="1" fillId="5" borderId="6" xfId="0" applyNumberFormat="1" applyFont="1" applyFill="1" applyBorder="1" applyAlignment="1">
      <x:alignment vertical="top" wrapText="1"/>
    </x:xf>
    <x:xf numFmtId="200" fontId="5" fillId="2" borderId="9" xfId="0" applyNumberFormat="1" applyFont="1" applyFill="1" applyBorder="1" applyAlignment="1">
      <x:alignment vertical="top" wrapText="1"/>
    </x:xf>
    <x:xf numFmtId="200" fontId="1" fillId="5" borderId="9" xfId="0" applyNumberFormat="1" applyFont="1" applyFill="1" applyBorder="1" applyAlignment="1">
      <x:alignment vertical="top" wrapText="1"/>
    </x:xf>
    <x:xf numFmtId="0" fontId="1" fillId="5" borderId="9" xfId="0" applyNumberFormat="1" applyFont="1" applyFill="1" applyBorder="1" applyAlignment="1">
      <x:alignment vertical="top" wrapText="1"/>
    </x:xf>
    <x:xf numFmtId="200" fontId="5" fillId="2" borderId="12" xfId="0" applyNumberFormat="1" applyFont="1" applyFill="1" applyBorder="1" applyAlignment="1">
      <x:alignment vertical="top" wrapText="1"/>
    </x:xf>
    <x:xf numFmtId="200" fontId="1" fillId="5" borderId="12" xfId="0" applyNumberFormat="1" applyFont="1" applyFill="1" applyBorder="1" applyAlignment="1">
      <x:alignment vertical="top" wrapText="1"/>
    </x:xf>
    <x:xf numFmtId="0" fontId="1" fillId="5" borderId="12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2"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1fcac1e1143b1" /><Relationship Type="http://schemas.openxmlformats.org/officeDocument/2006/relationships/theme" Target="/xl/theme/theme1.xml" Id="R465a31eeae214da6" /><Relationship Type="http://schemas.openxmlformats.org/officeDocument/2006/relationships/sharedStrings" Target="/xl/sharedStrings.xml" Id="Rce21cce7618945ea" /><Relationship Type="http://schemas.openxmlformats.org/officeDocument/2006/relationships/worksheet" Target="/xl/worksheets/sheet1.xml" Id="Rc5ae41208d0c46f9" /><Relationship Type="http://schemas.openxmlformats.org/officeDocument/2006/relationships/worksheet" Target="/xl/worksheets/sheet2.xml" Id="R0d88987f3eb34b74" /><Relationship Type="http://schemas.openxmlformats.org/officeDocument/2006/relationships/worksheet" Target="/xl/worksheets/sheet3.xml" Id="R22679dcb9f414353" /><Relationship Type="http://schemas.openxmlformats.org/officeDocument/2006/relationships/worksheet" Target="/xl/worksheets/sheet4.xml" Id="R4719b813b57c46c8" /><Relationship Type="http://schemas.openxmlformats.org/officeDocument/2006/relationships/worksheet" Target="/xl/worksheets/sheet5.xml" Id="Rf47a09c99a7e488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Order and invoice item ID"/>
    <x:tableColumn id="2" name="Work and price originally ordered"/>
    <x:tableColumn id="3" name="Change approval ID and details"/>
    <x:tableColumn id="4" name="Work delivered and check records"/>
    <x:tableColumn id="5" name="Price difference, cause and open questions"/>
    <x:tableColumn id="6" name="Settlement check, person and deadline"/>
    <x:tableColumn id="7" name="Next improvement, person and deadline"/>
    <x:tableColumn id="8" name="Document changed and result checked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Order and invoice item ID"/>
    <x:tableColumn id="2" name="Work and price originally ordered"/>
    <x:tableColumn id="3" name="Change approval ID and details"/>
    <x:tableColumn id="4" name="Work delivered and check records"/>
    <x:tableColumn id="5" name="Price difference, cause and open questions"/>
    <x:tableColumn id="6" name="Settlement check, person and deadline"/>
    <x:tableColumn id="7" name="Next improvement, person and deadline"/>
    <x:tableColumn id="8" name="Document changed and result checked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CalculationInput" displayName="CalculationInput" ref="A7:L27" headerRowCount="1" totalsRowCount="0" totalsRowShown="0">
  <x:autoFilter ref="A7:L27"/>
  <x:tableColumns count="12">
    <x:tableColumn id="1" name="Contract reference"/>
    <x:tableColumn id="2" name="Supplier and agreed work"/>
    <x:tableColumn id="3" name="Original contract amount"/>
    <x:tableColumn id="4" name="Approved change amount"/>
    <x:tableColumn id="5" name="Unapproved change amount"/>
    <x:tableColumn id="6" name="Updated contract total"/>
    <x:tableColumn id="7" name="Total invoiced so far"/>
    <x:tableColumn id="8" name="Total paid so far"/>
    <x:tableColumn id="9" name="Invoice minus contract"/>
    <x:tableColumn id="10" name="Invoiced but not paid"/>
    <x:tableColumn id="11" name="Review status"/>
    <x:tableColumn id="12" name="Contract, acceptance and payment records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CalculationExample" displayName="CalculationExample" ref="A7:L27" headerRowCount="1" totalsRowCount="0" totalsRowShown="0">
  <x:autoFilter ref="A7:L27"/>
  <x:tableColumns count="12">
    <x:tableColumn id="1" name="Contract reference"/>
    <x:tableColumn id="2" name="Supplier and agreed work"/>
    <x:tableColumn id="3" name="Original contract amount"/>
    <x:tableColumn id="4" name="Approved change amount"/>
    <x:tableColumn id="5" name="Unapproved change amount"/>
    <x:tableColumn id="6" name="Updated contract total"/>
    <x:tableColumn id="7" name="Total invoiced so far"/>
    <x:tableColumn id="8" name="Total paid so far"/>
    <x:tableColumn id="9" name="Invoice minus contract"/>
    <x:tableColumn id="10" name="Invoiced but not paid"/>
    <x:tableColumn id="11" name="Review status"/>
    <x:tableColumn id="12" name="Contract, acceptance and payment record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a69d18fe8864db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7b344ef69aa4ab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efeafd87e12b4ca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97f9a7be588e4351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Settlement Reconciliation &amp; Retrospective — Excel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Order and invoice item ID</v>
      </c>
      <c r="B5" s="12" t="str">
        <v>Work and price originally ordered</v>
      </c>
      <c r="C5" s="12" t="str">
        <v>Change approval ID and details</v>
      </c>
      <c r="D5" s="12" t="str">
        <v>Work delivered and check records</v>
      </c>
      <c r="E5" s="12" t="str">
        <v>Price difference, cause and open questions</v>
      </c>
      <c r="F5" s="12" t="str">
        <v>Settlement check, person and deadline</v>
      </c>
      <c r="G5" s="12" t="str">
        <v>Next improvement, person and deadline</v>
      </c>
      <c r="H5" s="13" t="str">
        <v>Document changed and result checked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a69d18fe8864db0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Settlement Reconciliation &amp; Retrospective — Excel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Order and invoice item ID</v>
      </c>
      <c r="B5" s="12" t="str">
        <v>Work and price originally ordered</v>
      </c>
      <c r="C5" s="12" t="str">
        <v>Change approval ID and details</v>
      </c>
      <c r="D5" s="12" t="str">
        <v>Work delivered and check records</v>
      </c>
      <c r="E5" s="12" t="str">
        <v>Price difference, cause and open questions</v>
      </c>
      <c r="F5" s="12" t="str">
        <v>Settlement check, person and deadline</v>
      </c>
      <c r="G5" s="12" t="str">
        <v>Next improvement, person and deadline</v>
      </c>
      <c r="H5" s="13" t="str">
        <v>Document changed and result checked</v>
      </c>
    </row>
    <row r="6" ht="64" customHeight="1">
      <c r="A6" s="26" t="str">
        <v>PO-A03 / INV-A12-01</v>
      </c>
      <c r="B6" s="27" t="str">
        <v>Audio package KRW 3,000,000 / PO-A03-v2</v>
      </c>
      <c r="C6" s="27" t="str">
        <v>No change</v>
      </c>
      <c r="D6" s="27" t="str">
        <v>AC03; confirmed operation ended 2026-11-09 18:00</v>
      </c>
      <c r="E6" s="27" t="str">
        <v>Invoice KRW 3,000,000 matches work ordered and delivered</v>
      </c>
      <c r="F6" s="27" t="str">
        <v>Settlement officer Jeong completed checks at 2026-11-12 12:00</v>
      </c>
      <c r="G6" s="27" t="str">
        <v>No further change needed; keep completion evidence</v>
      </c>
      <c r="H6" s="28" t="str">
        <v>Confirmed KRW 3,000,000 entered in SET-v1</v>
      </c>
    </row>
    <row r="7" ht="64" customHeight="1">
      <c r="A7" s="29" t="str">
        <v>PO-V04 / INV-V08-02</v>
      </c>
      <c r="B7" s="30" t="str">
        <v>Video package KRW 4,800,000 / PO-V04-v3</v>
      </c>
      <c r="C7" s="30" t="str">
        <v>Invoice adds KRW 300,000 overtime; no approval ID</v>
      </c>
      <c r="D7" s="30" t="str">
        <v>Work log records finish at 18:00 / AC04</v>
      </c>
      <c r="E7" s="30" t="str">
        <v>Invoice KRW 5,100,000; work records do not support extra KRW 300,000</v>
      </c>
      <c r="F7" s="30" t="str">
        <v>Jeong requested overtime evidence at 2026-11-12 15:00</v>
      </c>
      <c r="G7" s="30" t="str">
        <v>Purchasing lead Han to add overtime approver and evidence fields to next order</v>
      </c>
      <c r="H7" s="31" t="str">
        <v>Confirmation of the full KRW 5,100,000 held / ISSUE-S02</v>
      </c>
    </row>
    <row r="8" ht="78" customHeight="1">
      <c r="A8" s="32" t="str">
        <v>PO-V04-R1 / INV-V08-03</v>
      </c>
      <c r="B8" s="33" t="str">
        <v>Base KRW 4,800,000; supplier confirmed billing error</v>
      </c>
      <c r="C8" s="33" t="str">
        <v>Revised invoice reduces charge by KRW 300,000 at 2026-11-12 16:00</v>
      </c>
      <c r="D8" s="33" t="str">
        <v>Checked AC04 and correction email COR02 against the revised invoice</v>
      </c>
      <c r="E8" s="33" t="str">
        <v>Revised KRW 4,800,000; held difference resolved</v>
      </c>
      <c r="F8" s="33" t="str">
        <v>Jeong entered correction in SET-v2 at 2026-11-13 10:00</v>
      </c>
      <c r="G8" s="33" t="str">
        <v>Han applied overtime approval fields to order template v4 on 11-16</v>
      </c>
      <c r="H8" s="34" t="str">
        <v>Check next PO-N01 for approver, rate and hours on 2026-11-20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7b344ef69aa4abd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Pr>
    <tabColor rgb="FFC49D16"/>
    <pageSetUpPr fitToPage="0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17" hidden="0" customWidth="1"/>
    <col min="2" max="2" width="25" hidden="0" customWidth="1"/>
    <col min="3" max="3" width="20" hidden="0" customWidth="1"/>
    <col min="4" max="4" width="20" hidden="0" customWidth="1"/>
    <col min="5" max="5" width="20" hidden="0" customWidth="1"/>
    <col min="6" max="6" width="22" hidden="0" customWidth="1"/>
    <col min="7" max="7" width="20" hidden="0" customWidth="1"/>
    <col min="8" max="8" width="20" hidden="0" customWidth="1"/>
    <col min="9" max="9" width="21" hidden="0" customWidth="1"/>
    <col min="10" max="10" width="22" hidden="0" customWidth="1"/>
    <col min="11" max="11" width="26" hidden="0" customWidth="1"/>
    <col min="12" max="12" width="32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2" customHeight="1">
      <c r="A2" s="5" t="str">
        <v>Compare contract amounts, invoices and payments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8" customHeight="1">
      <c r="A3" s="6" t="str">
        <v>Use one currency and tax basis. Matching amounts do not mean payment approval or completion of acceptance checks.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8" customHeight="1">
      <c r="A4" s="3" t="str">
        <v>Keep unapproved changes separate. Enter payments only when supported by payment evidence.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38" customHeight="1">
      <c r="A5" s="3" t="str">
        <v>Yellow: enter data. Grey: calculated. Blank means unknown; zero is an entered value. Fill up to 20 records.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49" customHeight="1">
      <c r="A7" s="11" t="str">
        <v>Contract reference</v>
      </c>
      <c r="B7" s="12" t="str">
        <v>Supplier and agreed work</v>
      </c>
      <c r="C7" s="12" t="str">
        <v>Original contract amount</v>
      </c>
      <c r="D7" s="12" t="str">
        <v>Approved change amount</v>
      </c>
      <c r="E7" s="12" t="str">
        <v>Unapproved change amount</v>
      </c>
      <c r="F7" s="12" t="str">
        <v>Updated contract total</v>
      </c>
      <c r="G7" s="12" t="str">
        <v>Total invoiced so far</v>
      </c>
      <c r="H7" s="12" t="str">
        <v>Total paid so far</v>
      </c>
      <c r="I7" s="12" t="str">
        <v>Invoice minus contract</v>
      </c>
      <c r="J7" s="12" t="str">
        <v>Invoiced but not paid</v>
      </c>
      <c r="K7" s="12" t="str">
        <v>Review status</v>
      </c>
      <c r="L7" s="13" t="str">
        <v>Contract, acceptance and payment records</v>
      </c>
    </row>
    <row r="8" ht="47" customHeight="1">
      <c r="A8" s="15"/>
      <c r="B8" s="16"/>
      <c r="C8" s="42"/>
      <c r="D8" s="42"/>
      <c r="E8" s="42"/>
      <c r="F8" s="43" t="str">
        <f>IF(OR(ISBLANK(A8),AND(ISTEXT(A8),A8="")),"",IF(OR(OR(ISBLANK(C8),AND(ISTEXT(C8),C8="")),OR(ISBLANK(D8),AND(ISTEXT(D8),D8=""))),"",IF(COUNT(C8:D8)&lt;&gt;2,"",IF(OR(C8&lt;0,C8+D8&lt;0),"",C8+D8))))</f>
      </c>
      <c r="G8" s="42"/>
      <c r="H8" s="42"/>
      <c r="I8" s="43" t="str">
        <f>IF(OR(ISBLANK(A8),AND(ISTEXT(A8),A8="")),"",IF(OR(OR(ISBLANK(F8),AND(ISTEXT(F8),F8="")),OR(ISBLANK(G8),AND(ISTEXT(G8),G8=""))),"",IF(AND(ISNUMBER(G8),G8&gt;=0),G8-F8,"")))</f>
      </c>
      <c r="J8" s="43" t="str">
        <f>IF(OR(ISBLANK(A8),AND(ISTEXT(A8),A8="")),"",IF(OR(OR(ISBLANK(G8),AND(ISTEXT(G8),G8="")),OR(ISBLANK(H8),AND(ISTEXT(H8),H8=""))),"",IF(AND(COUNT(G8:H8)=2,G8&gt;=0,H8&gt;=0),G8-H8,"")))</f>
      </c>
      <c r="K8" s="44" t="str">
        <f>IF(OR(ISBLANK(A8),AND(ISTEXT(A8),A8="")),"",IF(COUNTIFS($A$8:$A$27,A8)&gt;1,"Duplicate ID",IF(OR(OR(ISBLANK(B8),AND(ISTEXT(B8),B8="")),OR(ISBLANK(I8),AND(ISTEXT(I8),I8="")),OR(ISBLANK(J8),AND(ISTEXT(J8),J8="")),NOT(ISNUMBER(E8)),OR(ISBLANK(L8),AND(ISTEXT(L8),L8=""))),"Check inputs",IF(E8&lt;&gt;0,"Change approval pending",IF(OR(I8&lt;&gt;0,J8&lt;0),"Reconcile invoice scope","Amounts match; review evidence")))))</f>
      </c>
      <c r="L8" s="17"/>
    </row>
    <row r="9" ht="47" customHeight="1">
      <c r="A9" s="18"/>
      <c r="B9" s="19"/>
      <c r="C9" s="45"/>
      <c r="D9" s="45"/>
      <c r="E9" s="45"/>
      <c r="F9" s="46" t="str">
        <f>IF(OR(ISBLANK(A9),AND(ISTEXT(A9),A9="")),"",IF(OR(OR(ISBLANK(C9),AND(ISTEXT(C9),C9="")),OR(ISBLANK(D9),AND(ISTEXT(D9),D9=""))),"",IF(COUNT(C9:D9)&lt;&gt;2,"",IF(OR(C9&lt;0,C9+D9&lt;0),"",C9+D9))))</f>
      </c>
      <c r="G9" s="45"/>
      <c r="H9" s="45"/>
      <c r="I9" s="46" t="str">
        <f>IF(OR(ISBLANK(A9),AND(ISTEXT(A9),A9="")),"",IF(OR(OR(ISBLANK(F9),AND(ISTEXT(F9),F9="")),OR(ISBLANK(G9),AND(ISTEXT(G9),G9=""))),"",IF(AND(ISNUMBER(G9),G9&gt;=0),G9-F9,"")))</f>
      </c>
      <c r="J9" s="46" t="str">
        <f>IF(OR(ISBLANK(A9),AND(ISTEXT(A9),A9="")),"",IF(OR(OR(ISBLANK(G9),AND(ISTEXT(G9),G9="")),OR(ISBLANK(H9),AND(ISTEXT(H9),H9=""))),"",IF(AND(COUNT(G9:H9)=2,G9&gt;=0,H9&gt;=0),G9-H9,"")))</f>
      </c>
      <c r="K9" s="47" t="str">
        <f>IF(OR(ISBLANK(A9),AND(ISTEXT(A9),A9="")),"",IF(COUNTIFS($A$8:$A$27,A9)&gt;1,"Duplicate ID",IF(OR(OR(ISBLANK(B9),AND(ISTEXT(B9),B9="")),OR(ISBLANK(I9),AND(ISTEXT(I9),I9="")),OR(ISBLANK(J9),AND(ISTEXT(J9),J9="")),NOT(ISNUMBER(E9)),OR(ISBLANK(L9),AND(ISTEXT(L9),L9=""))),"Check inputs",IF(E9&lt;&gt;0,"Change approval pending",IF(OR(I9&lt;&gt;0,J9&lt;0),"Reconcile invoice scope","Amounts match; review evidence")))))</f>
      </c>
      <c r="L9" s="20"/>
    </row>
    <row r="10" ht="47" customHeight="1">
      <c r="A10" s="18"/>
      <c r="B10" s="19"/>
      <c r="C10" s="45"/>
      <c r="D10" s="45"/>
      <c r="E10" s="45"/>
      <c r="F10" s="46" t="str">
        <f>IF(OR(ISBLANK(A10),AND(ISTEXT(A10),A10="")),"",IF(OR(OR(ISBLANK(C10),AND(ISTEXT(C10),C10="")),OR(ISBLANK(D10),AND(ISTEXT(D10),D10=""))),"",IF(COUNT(C10:D10)&lt;&gt;2,"",IF(OR(C10&lt;0,C10+D10&lt;0),"",C10+D10))))</f>
      </c>
      <c r="G10" s="45"/>
      <c r="H10" s="45"/>
      <c r="I10" s="46" t="str">
        <f>IF(OR(ISBLANK(A10),AND(ISTEXT(A10),A10="")),"",IF(OR(OR(ISBLANK(F10),AND(ISTEXT(F10),F10="")),OR(ISBLANK(G10),AND(ISTEXT(G10),G10=""))),"",IF(AND(ISNUMBER(G10),G10&gt;=0),G10-F10,"")))</f>
      </c>
      <c r="J10" s="46" t="str">
        <f>IF(OR(ISBLANK(A10),AND(ISTEXT(A10),A10="")),"",IF(OR(OR(ISBLANK(G10),AND(ISTEXT(G10),G10="")),OR(ISBLANK(H10),AND(ISTEXT(H10),H10=""))),"",IF(AND(COUNT(G10:H10)=2,G10&gt;=0,H10&gt;=0),G10-H10,"")))</f>
      </c>
      <c r="K10" s="47" t="str">
        <f>IF(OR(ISBLANK(A10),AND(ISTEXT(A10),A10="")),"",IF(COUNTIFS($A$8:$A$27,A10)&gt;1,"Duplicate ID",IF(OR(OR(ISBLANK(B10),AND(ISTEXT(B10),B10="")),OR(ISBLANK(I10),AND(ISTEXT(I10),I10="")),OR(ISBLANK(J10),AND(ISTEXT(J10),J10="")),NOT(ISNUMBER(E10)),OR(ISBLANK(L10),AND(ISTEXT(L10),L10=""))),"Check inputs",IF(E10&lt;&gt;0,"Change approval pending",IF(OR(I10&lt;&gt;0,J10&lt;0),"Reconcile invoice scope","Amounts match; review evidence")))))</f>
      </c>
      <c r="L10" s="20"/>
    </row>
    <row r="11" ht="47" customHeight="1">
      <c r="A11" s="18"/>
      <c r="B11" s="19"/>
      <c r="C11" s="45"/>
      <c r="D11" s="45"/>
      <c r="E11" s="45"/>
      <c r="F11" s="46" t="str">
        <f>IF(OR(ISBLANK(A11),AND(ISTEXT(A11),A11="")),"",IF(OR(OR(ISBLANK(C11),AND(ISTEXT(C11),C11="")),OR(ISBLANK(D11),AND(ISTEXT(D11),D11=""))),"",IF(COUNT(C11:D11)&lt;&gt;2,"",IF(OR(C11&lt;0,C11+D11&lt;0),"",C11+D11))))</f>
      </c>
      <c r="G11" s="45"/>
      <c r="H11" s="45"/>
      <c r="I11" s="46" t="str">
        <f>IF(OR(ISBLANK(A11),AND(ISTEXT(A11),A11="")),"",IF(OR(OR(ISBLANK(F11),AND(ISTEXT(F11),F11="")),OR(ISBLANK(G11),AND(ISTEXT(G11),G11=""))),"",IF(AND(ISNUMBER(G11),G11&gt;=0),G11-F11,"")))</f>
      </c>
      <c r="J11" s="46" t="str">
        <f>IF(OR(ISBLANK(A11),AND(ISTEXT(A11),A11="")),"",IF(OR(OR(ISBLANK(G11),AND(ISTEXT(G11),G11="")),OR(ISBLANK(H11),AND(ISTEXT(H11),H11=""))),"",IF(AND(COUNT(G11:H11)=2,G11&gt;=0,H11&gt;=0),G11-H11,"")))</f>
      </c>
      <c r="K11" s="47" t="str">
        <f>IF(OR(ISBLANK(A11),AND(ISTEXT(A11),A11="")),"",IF(COUNTIFS($A$8:$A$27,A11)&gt;1,"Duplicate ID",IF(OR(OR(ISBLANK(B11),AND(ISTEXT(B11),B11="")),OR(ISBLANK(I11),AND(ISTEXT(I11),I11="")),OR(ISBLANK(J11),AND(ISTEXT(J11),J11="")),NOT(ISNUMBER(E11)),OR(ISBLANK(L11),AND(ISTEXT(L11),L11=""))),"Check inputs",IF(E11&lt;&gt;0,"Change approval pending",IF(OR(I11&lt;&gt;0,J11&lt;0),"Reconcile invoice scope","Amounts match; review evidence")))))</f>
      </c>
      <c r="L11" s="20"/>
    </row>
    <row r="12" ht="47" customHeight="1">
      <c r="A12" s="18"/>
      <c r="B12" s="19"/>
      <c r="C12" s="45"/>
      <c r="D12" s="45"/>
      <c r="E12" s="45"/>
      <c r="F12" s="46" t="str">
        <f>IF(OR(ISBLANK(A12),AND(ISTEXT(A12),A12="")),"",IF(OR(OR(ISBLANK(C12),AND(ISTEXT(C12),C12="")),OR(ISBLANK(D12),AND(ISTEXT(D12),D12=""))),"",IF(COUNT(C12:D12)&lt;&gt;2,"",IF(OR(C12&lt;0,C12+D12&lt;0),"",C12+D12))))</f>
      </c>
      <c r="G12" s="45"/>
      <c r="H12" s="45"/>
      <c r="I12" s="46" t="str">
        <f>IF(OR(ISBLANK(A12),AND(ISTEXT(A12),A12="")),"",IF(OR(OR(ISBLANK(F12),AND(ISTEXT(F12),F12="")),OR(ISBLANK(G12),AND(ISTEXT(G12),G12=""))),"",IF(AND(ISNUMBER(G12),G12&gt;=0),G12-F12,"")))</f>
      </c>
      <c r="J12" s="46" t="str">
        <f>IF(OR(ISBLANK(A12),AND(ISTEXT(A12),A12="")),"",IF(OR(OR(ISBLANK(G12),AND(ISTEXT(G12),G12="")),OR(ISBLANK(H12),AND(ISTEXT(H12),H12=""))),"",IF(AND(COUNT(G12:H12)=2,G12&gt;=0,H12&gt;=0),G12-H12,"")))</f>
      </c>
      <c r="K12" s="47" t="str">
        <f>IF(OR(ISBLANK(A12),AND(ISTEXT(A12),A12="")),"",IF(COUNTIFS($A$8:$A$27,A12)&gt;1,"Duplicate ID",IF(OR(OR(ISBLANK(B12),AND(ISTEXT(B12),B12="")),OR(ISBLANK(I12),AND(ISTEXT(I12),I12="")),OR(ISBLANK(J12),AND(ISTEXT(J12),J12="")),NOT(ISNUMBER(E12)),OR(ISBLANK(L12),AND(ISTEXT(L12),L12=""))),"Check inputs",IF(E12&lt;&gt;0,"Change approval pending",IF(OR(I12&lt;&gt;0,J12&lt;0),"Reconcile invoice scope","Amounts match; review evidence")))))</f>
      </c>
      <c r="L12" s="20"/>
    </row>
    <row r="13" ht="47" customHeight="1">
      <c r="A13" s="18"/>
      <c r="B13" s="19"/>
      <c r="C13" s="45"/>
      <c r="D13" s="45"/>
      <c r="E13" s="45"/>
      <c r="F13" s="46" t="str">
        <f>IF(OR(ISBLANK(A13),AND(ISTEXT(A13),A13="")),"",IF(OR(OR(ISBLANK(C13),AND(ISTEXT(C13),C13="")),OR(ISBLANK(D13),AND(ISTEXT(D13),D13=""))),"",IF(COUNT(C13:D13)&lt;&gt;2,"",IF(OR(C13&lt;0,C13+D13&lt;0),"",C13+D13))))</f>
      </c>
      <c r="G13" s="45"/>
      <c r="H13" s="45"/>
      <c r="I13" s="46" t="str">
        <f>IF(OR(ISBLANK(A13),AND(ISTEXT(A13),A13="")),"",IF(OR(OR(ISBLANK(F13),AND(ISTEXT(F13),F13="")),OR(ISBLANK(G13),AND(ISTEXT(G13),G13=""))),"",IF(AND(ISNUMBER(G13),G13&gt;=0),G13-F13,"")))</f>
      </c>
      <c r="J13" s="46" t="str">
        <f>IF(OR(ISBLANK(A13),AND(ISTEXT(A13),A13="")),"",IF(OR(OR(ISBLANK(G13),AND(ISTEXT(G13),G13="")),OR(ISBLANK(H13),AND(ISTEXT(H13),H13=""))),"",IF(AND(COUNT(G13:H13)=2,G13&gt;=0,H13&gt;=0),G13-H13,"")))</f>
      </c>
      <c r="K13" s="47" t="str">
        <f>IF(OR(ISBLANK(A13),AND(ISTEXT(A13),A13="")),"",IF(COUNTIFS($A$8:$A$27,A13)&gt;1,"Duplicate ID",IF(OR(OR(ISBLANK(B13),AND(ISTEXT(B13),B13="")),OR(ISBLANK(I13),AND(ISTEXT(I13),I13="")),OR(ISBLANK(J13),AND(ISTEXT(J13),J13="")),NOT(ISNUMBER(E13)),OR(ISBLANK(L13),AND(ISTEXT(L13),L13=""))),"Check inputs",IF(E13&lt;&gt;0,"Change approval pending",IF(OR(I13&lt;&gt;0,J13&lt;0),"Reconcile invoice scope","Amounts match; review evidence")))))</f>
      </c>
      <c r="L13" s="20"/>
    </row>
    <row r="14" ht="47" customHeight="1">
      <c r="A14" s="18"/>
      <c r="B14" s="19"/>
      <c r="C14" s="45"/>
      <c r="D14" s="45"/>
      <c r="E14" s="45"/>
      <c r="F14" s="46" t="str">
        <f>IF(OR(ISBLANK(A14),AND(ISTEXT(A14),A14="")),"",IF(OR(OR(ISBLANK(C14),AND(ISTEXT(C14),C14="")),OR(ISBLANK(D14),AND(ISTEXT(D14),D14=""))),"",IF(COUNT(C14:D14)&lt;&gt;2,"",IF(OR(C14&lt;0,C14+D14&lt;0),"",C14+D14))))</f>
      </c>
      <c r="G14" s="45"/>
      <c r="H14" s="45"/>
      <c r="I14" s="46" t="str">
        <f>IF(OR(ISBLANK(A14),AND(ISTEXT(A14),A14="")),"",IF(OR(OR(ISBLANK(F14),AND(ISTEXT(F14),F14="")),OR(ISBLANK(G14),AND(ISTEXT(G14),G14=""))),"",IF(AND(ISNUMBER(G14),G14&gt;=0),G14-F14,"")))</f>
      </c>
      <c r="J14" s="46" t="str">
        <f>IF(OR(ISBLANK(A14),AND(ISTEXT(A14),A14="")),"",IF(OR(OR(ISBLANK(G14),AND(ISTEXT(G14),G14="")),OR(ISBLANK(H14),AND(ISTEXT(H14),H14=""))),"",IF(AND(COUNT(G14:H14)=2,G14&gt;=0,H14&gt;=0),G14-H14,"")))</f>
      </c>
      <c r="K14" s="47" t="str">
        <f>IF(OR(ISBLANK(A14),AND(ISTEXT(A14),A14="")),"",IF(COUNTIFS($A$8:$A$27,A14)&gt;1,"Duplicate ID",IF(OR(OR(ISBLANK(B14),AND(ISTEXT(B14),B14="")),OR(ISBLANK(I14),AND(ISTEXT(I14),I14="")),OR(ISBLANK(J14),AND(ISTEXT(J14),J14="")),NOT(ISNUMBER(E14)),OR(ISBLANK(L14),AND(ISTEXT(L14),L14=""))),"Check inputs",IF(E14&lt;&gt;0,"Change approval pending",IF(OR(I14&lt;&gt;0,J14&lt;0),"Reconcile invoice scope","Amounts match; review evidence")))))</f>
      </c>
      <c r="L14" s="20"/>
    </row>
    <row r="15" ht="47" customHeight="1">
      <c r="A15" s="18"/>
      <c r="B15" s="19"/>
      <c r="C15" s="45"/>
      <c r="D15" s="45"/>
      <c r="E15" s="45"/>
      <c r="F15" s="46" t="str">
        <f>IF(OR(ISBLANK(A15),AND(ISTEXT(A15),A15="")),"",IF(OR(OR(ISBLANK(C15),AND(ISTEXT(C15),C15="")),OR(ISBLANK(D15),AND(ISTEXT(D15),D15=""))),"",IF(COUNT(C15:D15)&lt;&gt;2,"",IF(OR(C15&lt;0,C15+D15&lt;0),"",C15+D15))))</f>
      </c>
      <c r="G15" s="45"/>
      <c r="H15" s="45"/>
      <c r="I15" s="46" t="str">
        <f>IF(OR(ISBLANK(A15),AND(ISTEXT(A15),A15="")),"",IF(OR(OR(ISBLANK(F15),AND(ISTEXT(F15),F15="")),OR(ISBLANK(G15),AND(ISTEXT(G15),G15=""))),"",IF(AND(ISNUMBER(G15),G15&gt;=0),G15-F15,"")))</f>
      </c>
      <c r="J15" s="46" t="str">
        <f>IF(OR(ISBLANK(A15),AND(ISTEXT(A15),A15="")),"",IF(OR(OR(ISBLANK(G15),AND(ISTEXT(G15),G15="")),OR(ISBLANK(H15),AND(ISTEXT(H15),H15=""))),"",IF(AND(COUNT(G15:H15)=2,G15&gt;=0,H15&gt;=0),G15-H15,"")))</f>
      </c>
      <c r="K15" s="47" t="str">
        <f>IF(OR(ISBLANK(A15),AND(ISTEXT(A15),A15="")),"",IF(COUNTIFS($A$8:$A$27,A15)&gt;1,"Duplicate ID",IF(OR(OR(ISBLANK(B15),AND(ISTEXT(B15),B15="")),OR(ISBLANK(I15),AND(ISTEXT(I15),I15="")),OR(ISBLANK(J15),AND(ISTEXT(J15),J15="")),NOT(ISNUMBER(E15)),OR(ISBLANK(L15),AND(ISTEXT(L15),L15=""))),"Check inputs",IF(E15&lt;&gt;0,"Change approval pending",IF(OR(I15&lt;&gt;0,J15&lt;0),"Reconcile invoice scope","Amounts match; review evidence")))))</f>
      </c>
      <c r="L15" s="20"/>
    </row>
    <row r="16" ht="47" customHeight="1">
      <c r="A16" s="18"/>
      <c r="B16" s="19"/>
      <c r="C16" s="45"/>
      <c r="D16" s="45"/>
      <c r="E16" s="45"/>
      <c r="F16" s="46" t="str">
        <f>IF(OR(ISBLANK(A16),AND(ISTEXT(A16),A16="")),"",IF(OR(OR(ISBLANK(C16),AND(ISTEXT(C16),C16="")),OR(ISBLANK(D16),AND(ISTEXT(D16),D16=""))),"",IF(COUNT(C16:D16)&lt;&gt;2,"",IF(OR(C16&lt;0,C16+D16&lt;0),"",C16+D16))))</f>
      </c>
      <c r="G16" s="45"/>
      <c r="H16" s="45"/>
      <c r="I16" s="46" t="str">
        <f>IF(OR(ISBLANK(A16),AND(ISTEXT(A16),A16="")),"",IF(OR(OR(ISBLANK(F16),AND(ISTEXT(F16),F16="")),OR(ISBLANK(G16),AND(ISTEXT(G16),G16=""))),"",IF(AND(ISNUMBER(G16),G16&gt;=0),G16-F16,"")))</f>
      </c>
      <c r="J16" s="46" t="str">
        <f>IF(OR(ISBLANK(A16),AND(ISTEXT(A16),A16="")),"",IF(OR(OR(ISBLANK(G16),AND(ISTEXT(G16),G16="")),OR(ISBLANK(H16),AND(ISTEXT(H16),H16=""))),"",IF(AND(COUNT(G16:H16)=2,G16&gt;=0,H16&gt;=0),G16-H16,"")))</f>
      </c>
      <c r="K16" s="47" t="str">
        <f>IF(OR(ISBLANK(A16),AND(ISTEXT(A16),A16="")),"",IF(COUNTIFS($A$8:$A$27,A16)&gt;1,"Duplicate ID",IF(OR(OR(ISBLANK(B16),AND(ISTEXT(B16),B16="")),OR(ISBLANK(I16),AND(ISTEXT(I16),I16="")),OR(ISBLANK(J16),AND(ISTEXT(J16),J16="")),NOT(ISNUMBER(E16)),OR(ISBLANK(L16),AND(ISTEXT(L16),L16=""))),"Check inputs",IF(E16&lt;&gt;0,"Change approval pending",IF(OR(I16&lt;&gt;0,J16&lt;0),"Reconcile invoice scope","Amounts match; review evidence")))))</f>
      </c>
      <c r="L16" s="20"/>
    </row>
    <row r="17" ht="47" customHeight="1">
      <c r="A17" s="18"/>
      <c r="B17" s="19"/>
      <c r="C17" s="45"/>
      <c r="D17" s="45"/>
      <c r="E17" s="45"/>
      <c r="F17" s="46" t="str">
        <f>IF(OR(ISBLANK(A17),AND(ISTEXT(A17),A17="")),"",IF(OR(OR(ISBLANK(C17),AND(ISTEXT(C17),C17="")),OR(ISBLANK(D17),AND(ISTEXT(D17),D17=""))),"",IF(COUNT(C17:D17)&lt;&gt;2,"",IF(OR(C17&lt;0,C17+D17&lt;0),"",C17+D17))))</f>
      </c>
      <c r="G17" s="45"/>
      <c r="H17" s="45"/>
      <c r="I17" s="46" t="str">
        <f>IF(OR(ISBLANK(A17),AND(ISTEXT(A17),A17="")),"",IF(OR(OR(ISBLANK(F17),AND(ISTEXT(F17),F17="")),OR(ISBLANK(G17),AND(ISTEXT(G17),G17=""))),"",IF(AND(ISNUMBER(G17),G17&gt;=0),G17-F17,"")))</f>
      </c>
      <c r="J17" s="46" t="str">
        <f>IF(OR(ISBLANK(A17),AND(ISTEXT(A17),A17="")),"",IF(OR(OR(ISBLANK(G17),AND(ISTEXT(G17),G17="")),OR(ISBLANK(H17),AND(ISTEXT(H17),H17=""))),"",IF(AND(COUNT(G17:H17)=2,G17&gt;=0,H17&gt;=0),G17-H17,"")))</f>
      </c>
      <c r="K17" s="47" t="str">
        <f>IF(OR(ISBLANK(A17),AND(ISTEXT(A17),A17="")),"",IF(COUNTIFS($A$8:$A$27,A17)&gt;1,"Duplicate ID",IF(OR(OR(ISBLANK(B17),AND(ISTEXT(B17),B17="")),OR(ISBLANK(I17),AND(ISTEXT(I17),I17="")),OR(ISBLANK(J17),AND(ISTEXT(J17),J17="")),NOT(ISNUMBER(E17)),OR(ISBLANK(L17),AND(ISTEXT(L17),L17=""))),"Check inputs",IF(E17&lt;&gt;0,"Change approval pending",IF(OR(I17&lt;&gt;0,J17&lt;0),"Reconcile invoice scope","Amounts match; review evidence")))))</f>
      </c>
      <c r="L17" s="20"/>
    </row>
    <row r="18" ht="47" customHeight="1">
      <c r="A18" s="18"/>
      <c r="B18" s="19"/>
      <c r="C18" s="45"/>
      <c r="D18" s="45"/>
      <c r="E18" s="45"/>
      <c r="F18" s="46" t="str">
        <f>IF(OR(ISBLANK(A18),AND(ISTEXT(A18),A18="")),"",IF(OR(OR(ISBLANK(C18),AND(ISTEXT(C18),C18="")),OR(ISBLANK(D18),AND(ISTEXT(D18),D18=""))),"",IF(COUNT(C18:D18)&lt;&gt;2,"",IF(OR(C18&lt;0,C18+D18&lt;0),"",C18+D18))))</f>
      </c>
      <c r="G18" s="45"/>
      <c r="H18" s="45"/>
      <c r="I18" s="46" t="str">
        <f>IF(OR(ISBLANK(A18),AND(ISTEXT(A18),A18="")),"",IF(OR(OR(ISBLANK(F18),AND(ISTEXT(F18),F18="")),OR(ISBLANK(G18),AND(ISTEXT(G18),G18=""))),"",IF(AND(ISNUMBER(G18),G18&gt;=0),G18-F18,"")))</f>
      </c>
      <c r="J18" s="46" t="str">
        <f>IF(OR(ISBLANK(A18),AND(ISTEXT(A18),A18="")),"",IF(OR(OR(ISBLANK(G18),AND(ISTEXT(G18),G18="")),OR(ISBLANK(H18),AND(ISTEXT(H18),H18=""))),"",IF(AND(COUNT(G18:H18)=2,G18&gt;=0,H18&gt;=0),G18-H18,"")))</f>
      </c>
      <c r="K18" s="47" t="str">
        <f>IF(OR(ISBLANK(A18),AND(ISTEXT(A18),A18="")),"",IF(COUNTIFS($A$8:$A$27,A18)&gt;1,"Duplicate ID",IF(OR(OR(ISBLANK(B18),AND(ISTEXT(B18),B18="")),OR(ISBLANK(I18),AND(ISTEXT(I18),I18="")),OR(ISBLANK(J18),AND(ISTEXT(J18),J18="")),NOT(ISNUMBER(E18)),OR(ISBLANK(L18),AND(ISTEXT(L18),L18=""))),"Check inputs",IF(E18&lt;&gt;0,"Change approval pending",IF(OR(I18&lt;&gt;0,J18&lt;0),"Reconcile invoice scope","Amounts match; review evidence")))))</f>
      </c>
      <c r="L18" s="20"/>
    </row>
    <row r="19" ht="47" customHeight="1">
      <c r="A19" s="18"/>
      <c r="B19" s="19"/>
      <c r="C19" s="45"/>
      <c r="D19" s="45"/>
      <c r="E19" s="45"/>
      <c r="F19" s="46" t="str">
        <f>IF(OR(ISBLANK(A19),AND(ISTEXT(A19),A19="")),"",IF(OR(OR(ISBLANK(C19),AND(ISTEXT(C19),C19="")),OR(ISBLANK(D19),AND(ISTEXT(D19),D19=""))),"",IF(COUNT(C19:D19)&lt;&gt;2,"",IF(OR(C19&lt;0,C19+D19&lt;0),"",C19+D19))))</f>
      </c>
      <c r="G19" s="45"/>
      <c r="H19" s="45"/>
      <c r="I19" s="46" t="str">
        <f>IF(OR(ISBLANK(A19),AND(ISTEXT(A19),A19="")),"",IF(OR(OR(ISBLANK(F19),AND(ISTEXT(F19),F19="")),OR(ISBLANK(G19),AND(ISTEXT(G19),G19=""))),"",IF(AND(ISNUMBER(G19),G19&gt;=0),G19-F19,"")))</f>
      </c>
      <c r="J19" s="46" t="str">
        <f>IF(OR(ISBLANK(A19),AND(ISTEXT(A19),A19="")),"",IF(OR(OR(ISBLANK(G19),AND(ISTEXT(G19),G19="")),OR(ISBLANK(H19),AND(ISTEXT(H19),H19=""))),"",IF(AND(COUNT(G19:H19)=2,G19&gt;=0,H19&gt;=0),G19-H19,"")))</f>
      </c>
      <c r="K19" s="47" t="str">
        <f>IF(OR(ISBLANK(A19),AND(ISTEXT(A19),A19="")),"",IF(COUNTIFS($A$8:$A$27,A19)&gt;1,"Duplicate ID",IF(OR(OR(ISBLANK(B19),AND(ISTEXT(B19),B19="")),OR(ISBLANK(I19),AND(ISTEXT(I19),I19="")),OR(ISBLANK(J19),AND(ISTEXT(J19),J19="")),NOT(ISNUMBER(E19)),OR(ISBLANK(L19),AND(ISTEXT(L19),L19=""))),"Check inputs",IF(E19&lt;&gt;0,"Change approval pending",IF(OR(I19&lt;&gt;0,J19&lt;0),"Reconcile invoice scope","Amounts match; review evidence")))))</f>
      </c>
      <c r="L19" s="20"/>
    </row>
    <row r="20" ht="47" customHeight="1">
      <c r="A20" s="18"/>
      <c r="B20" s="19"/>
      <c r="C20" s="45"/>
      <c r="D20" s="45"/>
      <c r="E20" s="45"/>
      <c r="F20" s="46" t="str">
        <f>IF(OR(ISBLANK(A20),AND(ISTEXT(A20),A20="")),"",IF(OR(OR(ISBLANK(C20),AND(ISTEXT(C20),C20="")),OR(ISBLANK(D20),AND(ISTEXT(D20),D20=""))),"",IF(COUNT(C20:D20)&lt;&gt;2,"",IF(OR(C20&lt;0,C20+D20&lt;0),"",C20+D20))))</f>
      </c>
      <c r="G20" s="45"/>
      <c r="H20" s="45"/>
      <c r="I20" s="46" t="str">
        <f>IF(OR(ISBLANK(A20),AND(ISTEXT(A20),A20="")),"",IF(OR(OR(ISBLANK(F20),AND(ISTEXT(F20),F20="")),OR(ISBLANK(G20),AND(ISTEXT(G20),G20=""))),"",IF(AND(ISNUMBER(G20),G20&gt;=0),G20-F20,"")))</f>
      </c>
      <c r="J20" s="46" t="str">
        <f>IF(OR(ISBLANK(A20),AND(ISTEXT(A20),A20="")),"",IF(OR(OR(ISBLANK(G20),AND(ISTEXT(G20),G20="")),OR(ISBLANK(H20),AND(ISTEXT(H20),H20=""))),"",IF(AND(COUNT(G20:H20)=2,G20&gt;=0,H20&gt;=0),G20-H20,"")))</f>
      </c>
      <c r="K20" s="47" t="str">
        <f>IF(OR(ISBLANK(A20),AND(ISTEXT(A20),A20="")),"",IF(COUNTIFS($A$8:$A$27,A20)&gt;1,"Duplicate ID",IF(OR(OR(ISBLANK(B20),AND(ISTEXT(B20),B20="")),OR(ISBLANK(I20),AND(ISTEXT(I20),I20="")),OR(ISBLANK(J20),AND(ISTEXT(J20),J20="")),NOT(ISNUMBER(E20)),OR(ISBLANK(L20),AND(ISTEXT(L20),L20=""))),"Check inputs",IF(E20&lt;&gt;0,"Change approval pending",IF(OR(I20&lt;&gt;0,J20&lt;0),"Reconcile invoice scope","Amounts match; review evidence")))))</f>
      </c>
      <c r="L20" s="20"/>
    </row>
    <row r="21" ht="47" customHeight="1">
      <c r="A21" s="18"/>
      <c r="B21" s="19"/>
      <c r="C21" s="45"/>
      <c r="D21" s="45"/>
      <c r="E21" s="45"/>
      <c r="F21" s="46" t="str">
        <f>IF(OR(ISBLANK(A21),AND(ISTEXT(A21),A21="")),"",IF(OR(OR(ISBLANK(C21),AND(ISTEXT(C21),C21="")),OR(ISBLANK(D21),AND(ISTEXT(D21),D21=""))),"",IF(COUNT(C21:D21)&lt;&gt;2,"",IF(OR(C21&lt;0,C21+D21&lt;0),"",C21+D21))))</f>
      </c>
      <c r="G21" s="45"/>
      <c r="H21" s="45"/>
      <c r="I21" s="46" t="str">
        <f>IF(OR(ISBLANK(A21),AND(ISTEXT(A21),A21="")),"",IF(OR(OR(ISBLANK(F21),AND(ISTEXT(F21),F21="")),OR(ISBLANK(G21),AND(ISTEXT(G21),G21=""))),"",IF(AND(ISNUMBER(G21),G21&gt;=0),G21-F21,"")))</f>
      </c>
      <c r="J21" s="46" t="str">
        <f>IF(OR(ISBLANK(A21),AND(ISTEXT(A21),A21="")),"",IF(OR(OR(ISBLANK(G21),AND(ISTEXT(G21),G21="")),OR(ISBLANK(H21),AND(ISTEXT(H21),H21=""))),"",IF(AND(COUNT(G21:H21)=2,G21&gt;=0,H21&gt;=0),G21-H21,"")))</f>
      </c>
      <c r="K21" s="47" t="str">
        <f>IF(OR(ISBLANK(A21),AND(ISTEXT(A21),A21="")),"",IF(COUNTIFS($A$8:$A$27,A21)&gt;1,"Duplicate ID",IF(OR(OR(ISBLANK(B21),AND(ISTEXT(B21),B21="")),OR(ISBLANK(I21),AND(ISTEXT(I21),I21="")),OR(ISBLANK(J21),AND(ISTEXT(J21),J21="")),NOT(ISNUMBER(E21)),OR(ISBLANK(L21),AND(ISTEXT(L21),L21=""))),"Check inputs",IF(E21&lt;&gt;0,"Change approval pending",IF(OR(I21&lt;&gt;0,J21&lt;0),"Reconcile invoice scope","Amounts match; review evidence")))))</f>
      </c>
      <c r="L21" s="20"/>
    </row>
    <row r="22" ht="47" customHeight="1">
      <c r="A22" s="18"/>
      <c r="B22" s="19"/>
      <c r="C22" s="45"/>
      <c r="D22" s="45"/>
      <c r="E22" s="45"/>
      <c r="F22" s="46" t="str">
        <f>IF(OR(ISBLANK(A22),AND(ISTEXT(A22),A22="")),"",IF(OR(OR(ISBLANK(C22),AND(ISTEXT(C22),C22="")),OR(ISBLANK(D22),AND(ISTEXT(D22),D22=""))),"",IF(COUNT(C22:D22)&lt;&gt;2,"",IF(OR(C22&lt;0,C22+D22&lt;0),"",C22+D22))))</f>
      </c>
      <c r="G22" s="45"/>
      <c r="H22" s="45"/>
      <c r="I22" s="46" t="str">
        <f>IF(OR(ISBLANK(A22),AND(ISTEXT(A22),A22="")),"",IF(OR(OR(ISBLANK(F22),AND(ISTEXT(F22),F22="")),OR(ISBLANK(G22),AND(ISTEXT(G22),G22=""))),"",IF(AND(ISNUMBER(G22),G22&gt;=0),G22-F22,"")))</f>
      </c>
      <c r="J22" s="46" t="str">
        <f>IF(OR(ISBLANK(A22),AND(ISTEXT(A22),A22="")),"",IF(OR(OR(ISBLANK(G22),AND(ISTEXT(G22),G22="")),OR(ISBLANK(H22),AND(ISTEXT(H22),H22=""))),"",IF(AND(COUNT(G22:H22)=2,G22&gt;=0,H22&gt;=0),G22-H22,"")))</f>
      </c>
      <c r="K22" s="47" t="str">
        <f>IF(OR(ISBLANK(A22),AND(ISTEXT(A22),A22="")),"",IF(COUNTIFS($A$8:$A$27,A22)&gt;1,"Duplicate ID",IF(OR(OR(ISBLANK(B22),AND(ISTEXT(B22),B22="")),OR(ISBLANK(I22),AND(ISTEXT(I22),I22="")),OR(ISBLANK(J22),AND(ISTEXT(J22),J22="")),NOT(ISNUMBER(E22)),OR(ISBLANK(L22),AND(ISTEXT(L22),L22=""))),"Check inputs",IF(E22&lt;&gt;0,"Change approval pending",IF(OR(I22&lt;&gt;0,J22&lt;0),"Reconcile invoice scope","Amounts match; review evidence")))))</f>
      </c>
      <c r="L22" s="20"/>
    </row>
    <row r="23" ht="47" customHeight="1">
      <c r="A23" s="18"/>
      <c r="B23" s="19"/>
      <c r="C23" s="45"/>
      <c r="D23" s="45"/>
      <c r="E23" s="45"/>
      <c r="F23" s="46" t="str">
        <f>IF(OR(ISBLANK(A23),AND(ISTEXT(A23),A23="")),"",IF(OR(OR(ISBLANK(C23),AND(ISTEXT(C23),C23="")),OR(ISBLANK(D23),AND(ISTEXT(D23),D23=""))),"",IF(COUNT(C23:D23)&lt;&gt;2,"",IF(OR(C23&lt;0,C23+D23&lt;0),"",C23+D23))))</f>
      </c>
      <c r="G23" s="45"/>
      <c r="H23" s="45"/>
      <c r="I23" s="46" t="str">
        <f>IF(OR(ISBLANK(A23),AND(ISTEXT(A23),A23="")),"",IF(OR(OR(ISBLANK(F23),AND(ISTEXT(F23),F23="")),OR(ISBLANK(G23),AND(ISTEXT(G23),G23=""))),"",IF(AND(ISNUMBER(G23),G23&gt;=0),G23-F23,"")))</f>
      </c>
      <c r="J23" s="46" t="str">
        <f>IF(OR(ISBLANK(A23),AND(ISTEXT(A23),A23="")),"",IF(OR(OR(ISBLANK(G23),AND(ISTEXT(G23),G23="")),OR(ISBLANK(H23),AND(ISTEXT(H23),H23=""))),"",IF(AND(COUNT(G23:H23)=2,G23&gt;=0,H23&gt;=0),G23-H23,"")))</f>
      </c>
      <c r="K23" s="47" t="str">
        <f>IF(OR(ISBLANK(A23),AND(ISTEXT(A23),A23="")),"",IF(COUNTIFS($A$8:$A$27,A23)&gt;1,"Duplicate ID",IF(OR(OR(ISBLANK(B23),AND(ISTEXT(B23),B23="")),OR(ISBLANK(I23),AND(ISTEXT(I23),I23="")),OR(ISBLANK(J23),AND(ISTEXT(J23),J23="")),NOT(ISNUMBER(E23)),OR(ISBLANK(L23),AND(ISTEXT(L23),L23=""))),"Check inputs",IF(E23&lt;&gt;0,"Change approval pending",IF(OR(I23&lt;&gt;0,J23&lt;0),"Reconcile invoice scope","Amounts match; review evidence")))))</f>
      </c>
      <c r="L23" s="20"/>
    </row>
    <row r="24" ht="47" customHeight="1">
      <c r="A24" s="18"/>
      <c r="B24" s="19"/>
      <c r="C24" s="45"/>
      <c r="D24" s="45"/>
      <c r="E24" s="45"/>
      <c r="F24" s="46" t="str">
        <f>IF(OR(ISBLANK(A24),AND(ISTEXT(A24),A24="")),"",IF(OR(OR(ISBLANK(C24),AND(ISTEXT(C24),C24="")),OR(ISBLANK(D24),AND(ISTEXT(D24),D24=""))),"",IF(COUNT(C24:D24)&lt;&gt;2,"",IF(OR(C24&lt;0,C24+D24&lt;0),"",C24+D24))))</f>
      </c>
      <c r="G24" s="45"/>
      <c r="H24" s="45"/>
      <c r="I24" s="46" t="str">
        <f>IF(OR(ISBLANK(A24),AND(ISTEXT(A24),A24="")),"",IF(OR(OR(ISBLANK(F24),AND(ISTEXT(F24),F24="")),OR(ISBLANK(G24),AND(ISTEXT(G24),G24=""))),"",IF(AND(ISNUMBER(G24),G24&gt;=0),G24-F24,"")))</f>
      </c>
      <c r="J24" s="46" t="str">
        <f>IF(OR(ISBLANK(A24),AND(ISTEXT(A24),A24="")),"",IF(OR(OR(ISBLANK(G24),AND(ISTEXT(G24),G24="")),OR(ISBLANK(H24),AND(ISTEXT(H24),H24=""))),"",IF(AND(COUNT(G24:H24)=2,G24&gt;=0,H24&gt;=0),G24-H24,"")))</f>
      </c>
      <c r="K24" s="47" t="str">
        <f>IF(OR(ISBLANK(A24),AND(ISTEXT(A24),A24="")),"",IF(COUNTIFS($A$8:$A$27,A24)&gt;1,"Duplicate ID",IF(OR(OR(ISBLANK(B24),AND(ISTEXT(B24),B24="")),OR(ISBLANK(I24),AND(ISTEXT(I24),I24="")),OR(ISBLANK(J24),AND(ISTEXT(J24),J24="")),NOT(ISNUMBER(E24)),OR(ISBLANK(L24),AND(ISTEXT(L24),L24=""))),"Check inputs",IF(E24&lt;&gt;0,"Change approval pending",IF(OR(I24&lt;&gt;0,J24&lt;0),"Reconcile invoice scope","Amounts match; review evidence")))))</f>
      </c>
      <c r="L24" s="20"/>
    </row>
    <row r="25" ht="47" customHeight="1">
      <c r="A25" s="18"/>
      <c r="B25" s="19"/>
      <c r="C25" s="45"/>
      <c r="D25" s="45"/>
      <c r="E25" s="45"/>
      <c r="F25" s="46" t="str">
        <f>IF(OR(ISBLANK(A25),AND(ISTEXT(A25),A25="")),"",IF(OR(OR(ISBLANK(C25),AND(ISTEXT(C25),C25="")),OR(ISBLANK(D25),AND(ISTEXT(D25),D25=""))),"",IF(COUNT(C25:D25)&lt;&gt;2,"",IF(OR(C25&lt;0,C25+D25&lt;0),"",C25+D25))))</f>
      </c>
      <c r="G25" s="45"/>
      <c r="H25" s="45"/>
      <c r="I25" s="46" t="str">
        <f>IF(OR(ISBLANK(A25),AND(ISTEXT(A25),A25="")),"",IF(OR(OR(ISBLANK(F25),AND(ISTEXT(F25),F25="")),OR(ISBLANK(G25),AND(ISTEXT(G25),G25=""))),"",IF(AND(ISNUMBER(G25),G25&gt;=0),G25-F25,"")))</f>
      </c>
      <c r="J25" s="46" t="str">
        <f>IF(OR(ISBLANK(A25),AND(ISTEXT(A25),A25="")),"",IF(OR(OR(ISBLANK(G25),AND(ISTEXT(G25),G25="")),OR(ISBLANK(H25),AND(ISTEXT(H25),H25=""))),"",IF(AND(COUNT(G25:H25)=2,G25&gt;=0,H25&gt;=0),G25-H25,"")))</f>
      </c>
      <c r="K25" s="47" t="str">
        <f>IF(OR(ISBLANK(A25),AND(ISTEXT(A25),A25="")),"",IF(COUNTIFS($A$8:$A$27,A25)&gt;1,"Duplicate ID",IF(OR(OR(ISBLANK(B25),AND(ISTEXT(B25),B25="")),OR(ISBLANK(I25),AND(ISTEXT(I25),I25="")),OR(ISBLANK(J25),AND(ISTEXT(J25),J25="")),NOT(ISNUMBER(E25)),OR(ISBLANK(L25),AND(ISTEXT(L25),L25=""))),"Check inputs",IF(E25&lt;&gt;0,"Change approval pending",IF(OR(I25&lt;&gt;0,J25&lt;0),"Reconcile invoice scope","Amounts match; review evidence")))))</f>
      </c>
      <c r="L25" s="20"/>
    </row>
    <row r="26" ht="47" customHeight="1">
      <c r="A26" s="18"/>
      <c r="B26" s="19"/>
      <c r="C26" s="45"/>
      <c r="D26" s="45"/>
      <c r="E26" s="45"/>
      <c r="F26" s="46" t="str">
        <f>IF(OR(ISBLANK(A26),AND(ISTEXT(A26),A26="")),"",IF(OR(OR(ISBLANK(C26),AND(ISTEXT(C26),C26="")),OR(ISBLANK(D26),AND(ISTEXT(D26),D26=""))),"",IF(COUNT(C26:D26)&lt;&gt;2,"",IF(OR(C26&lt;0,C26+D26&lt;0),"",C26+D26))))</f>
      </c>
      <c r="G26" s="45"/>
      <c r="H26" s="45"/>
      <c r="I26" s="46" t="str">
        <f>IF(OR(ISBLANK(A26),AND(ISTEXT(A26),A26="")),"",IF(OR(OR(ISBLANK(F26),AND(ISTEXT(F26),F26="")),OR(ISBLANK(G26),AND(ISTEXT(G26),G26=""))),"",IF(AND(ISNUMBER(G26),G26&gt;=0),G26-F26,"")))</f>
      </c>
      <c r="J26" s="46" t="str">
        <f>IF(OR(ISBLANK(A26),AND(ISTEXT(A26),A26="")),"",IF(OR(OR(ISBLANK(G26),AND(ISTEXT(G26),G26="")),OR(ISBLANK(H26),AND(ISTEXT(H26),H26=""))),"",IF(AND(COUNT(G26:H26)=2,G26&gt;=0,H26&gt;=0),G26-H26,"")))</f>
      </c>
      <c r="K26" s="47" t="str">
        <f>IF(OR(ISBLANK(A26),AND(ISTEXT(A26),A26="")),"",IF(COUNTIFS($A$8:$A$27,A26)&gt;1,"Duplicate ID",IF(OR(OR(ISBLANK(B26),AND(ISTEXT(B26),B26="")),OR(ISBLANK(I26),AND(ISTEXT(I26),I26="")),OR(ISBLANK(J26),AND(ISTEXT(J26),J26="")),NOT(ISNUMBER(E26)),OR(ISBLANK(L26),AND(ISTEXT(L26),L26=""))),"Check inputs",IF(E26&lt;&gt;0,"Change approval pending",IF(OR(I26&lt;&gt;0,J26&lt;0),"Reconcile invoice scope","Amounts match; review evidence")))))</f>
      </c>
      <c r="L26" s="20"/>
    </row>
    <row r="27" ht="47" customHeight="1">
      <c r="A27" s="21"/>
      <c r="B27" s="22"/>
      <c r="C27" s="48"/>
      <c r="D27" s="48"/>
      <c r="E27" s="48"/>
      <c r="F27" s="49" t="str">
        <f>IF(OR(ISBLANK(A27),AND(ISTEXT(A27),A27="")),"",IF(OR(OR(ISBLANK(C27),AND(ISTEXT(C27),C27="")),OR(ISBLANK(D27),AND(ISTEXT(D27),D27=""))),"",IF(COUNT(C27:D27)&lt;&gt;2,"",IF(OR(C27&lt;0,C27+D27&lt;0),"",C27+D27))))</f>
      </c>
      <c r="G27" s="48"/>
      <c r="H27" s="48"/>
      <c r="I27" s="49" t="str">
        <f>IF(OR(ISBLANK(A27),AND(ISTEXT(A27),A27="")),"",IF(OR(OR(ISBLANK(F27),AND(ISTEXT(F27),F27="")),OR(ISBLANK(G27),AND(ISTEXT(G27),G27=""))),"",IF(AND(ISNUMBER(G27),G27&gt;=0),G27-F27,"")))</f>
      </c>
      <c r="J27" s="49" t="str">
        <f>IF(OR(ISBLANK(A27),AND(ISTEXT(A27),A27="")),"",IF(OR(OR(ISBLANK(G27),AND(ISTEXT(G27),G27="")),OR(ISBLANK(H27),AND(ISTEXT(H27),H27=""))),"",IF(AND(COUNT(G27:H27)=2,G27&gt;=0,H27&gt;=0),G27-H27,"")))</f>
      </c>
      <c r="K27" s="50" t="str">
        <f>IF(OR(ISBLANK(A27),AND(ISTEXT(A27),A27="")),"",IF(COUNTIFS($A$8:$A$27,A27)&gt;1,"Duplicate ID",IF(OR(OR(ISBLANK(B27),AND(ISTEXT(B27),B27="")),OR(ISBLANK(I27),AND(ISTEXT(I27),I27="")),OR(ISBLANK(J27),AND(ISTEXT(J27),J27="")),NOT(ISNUMBER(E27)),OR(ISBLANK(L27),AND(ISTEXT(L27),L27=""))),"Check inputs",IF(E27&lt;&gt;0,"Change approval pending",IF(OR(I27&lt;&gt;0,J27&lt;0),"Reconcile invoice scope","Amounts match; review evidence")))))</f>
      </c>
      <c r="L27" s="23"/>
    </row>
    <row r="28" ht="3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38" customHeight="1">
      <c r="A29" s="3" t="str">
        <v>Calculations cover rows 8–27 only. Extend all formula references before adding rows. Keep evidence with this file; calculations do not authorise bookings, purchases, payments or safety decisions.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3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>
    <mergeCell ref="A2:L2"/>
    <mergeCell ref="A3:L3"/>
    <mergeCell ref="A4:L4"/>
    <mergeCell ref="A5:L5"/>
    <mergeCell ref="A29:L29"/>
  </mergeCells>
  <conditionalFormatting sqref="K8:K27">
    <cfRule type="containsText" dxfId="0" priority="1" operator="containsText" text="Check"/>
    <cfRule type="containsText" dxfId="1" priority="2" operator="containsText" text="hold"/>
    <cfRule type="containsText" dxfId="2" priority="3" operator="containsText" text="pending"/>
    <cfRule type="containsText" dxfId="3" priority="4" operator="containsText" text="overlap"/>
    <cfRule type="containsText" dxfId="4" priority="5" operator="containsText" text="exceed"/>
    <cfRule type="containsText" dxfId="5" priority="6" operator="containsText" text="Outside"/>
    <cfRule type="containsText" dxfId="6" priority="7" operator="containsText" text="short"/>
    <cfRule type="containsText" dxfId="7" priority="8" operator="containsText" text="Investigate"/>
    <cfRule type="containsText" dxfId="8" priority="9" operator="containsText" text="Duplicate"/>
    <cfRule type="containsText" dxfId="9" priority="10" operator="containsText" text="Resolve"/>
    <cfRule type="containsText" dxfId="10" priority="11" operator="containsText" text="Reconcile"/>
  </conditionalFormatting>
  <printOptions headings="0" gridLines="0"/>
  <pageMargins left="0.25" right="0.25" top="0.4" bottom="0.4" header="0.2" footer="0.2"/>
  <pageSetup paperSize="8" orientation="landscape" scale="100"/>
  <tableParts count="1">
    <tablePart ns1:id="Refeafd87e12b4cae"/>
  </tableParts>
</worksheet>
</file>

<file path=xl/worksheets/sheet4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17" hidden="0" customWidth="1"/>
    <col min="2" max="2" width="25" hidden="0" customWidth="1"/>
    <col min="3" max="3" width="20" hidden="0" customWidth="1"/>
    <col min="4" max="4" width="20" hidden="0" customWidth="1"/>
    <col min="5" max="5" width="20" hidden="0" customWidth="1"/>
    <col min="6" max="6" width="22" hidden="0" customWidth="1"/>
    <col min="7" max="7" width="20" hidden="0" customWidth="1"/>
    <col min="8" max="8" width="20" hidden="0" customWidth="1"/>
    <col min="9" max="9" width="21" hidden="0" customWidth="1"/>
    <col min="10" max="10" width="22" hidden="0" customWidth="1"/>
    <col min="11" max="11" width="26" hidden="0" customWidth="1"/>
    <col min="12" max="12" width="32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2" customHeight="1">
      <c r="A2" s="5" t="str">
        <v>Compare contract amounts, invoices and payments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8" customHeight="1">
      <c r="A3" s="6" t="str">
        <v>Separate fictional calculation case from the Example sheet. Formula results update when yellow inputs change.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8" customHeight="1">
      <c r="A4" s="3" t="str">
        <v>Keep unapproved changes separate. Enter payments only when supported by payment evidence.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38" customHeight="1">
      <c r="A5" s="3" t="str">
        <v>Use one currency and tax basis. Matching amounts do not mean payment approval or completion of acceptance checks.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49" customHeight="1">
      <c r="A7" s="11" t="str">
        <v>Contract reference</v>
      </c>
      <c r="B7" s="12" t="str">
        <v>Supplier and agreed work</v>
      </c>
      <c r="C7" s="12" t="str">
        <v>Original contract amount</v>
      </c>
      <c r="D7" s="12" t="str">
        <v>Approved change amount</v>
      </c>
      <c r="E7" s="12" t="str">
        <v>Unapproved change amount</v>
      </c>
      <c r="F7" s="12" t="str">
        <v>Updated contract total</v>
      </c>
      <c r="G7" s="12" t="str">
        <v>Total invoiced so far</v>
      </c>
      <c r="H7" s="12" t="str">
        <v>Total paid so far</v>
      </c>
      <c r="I7" s="12" t="str">
        <v>Invoice minus contract</v>
      </c>
      <c r="J7" s="12" t="str">
        <v>Invoiced but not paid</v>
      </c>
      <c r="K7" s="12" t="str">
        <v>Review status</v>
      </c>
      <c r="L7" s="13" t="str">
        <v>Contract, acceptance and payment records</v>
      </c>
    </row>
    <row r="8" ht="47" customHeight="1">
      <c r="A8" s="15" t="str">
        <v>S-01</v>
      </c>
      <c r="B8" s="16" t="str">
        <v>Stage fabrication</v>
      </c>
      <c r="C8" s="42" t="n">
        <v>8000000</v>
      </c>
      <c r="D8" s="42" t="n">
        <v>500000</v>
      </c>
      <c r="E8" s="42" t="n">
        <v>0</v>
      </c>
      <c r="F8" s="43" t="n">
        <f>IF(OR(ISBLANK(A8),AND(ISTEXT(A8),A8="")),"",IF(OR(OR(ISBLANK(C8),AND(ISTEXT(C8),C8="")),OR(ISBLANK(D8),AND(ISTEXT(D8),D8=""))),"",IF(COUNT(C8:D8)&lt;&gt;2,"",IF(OR(C8&lt;0,C8+D8&lt;0),"",C8+D8))))</f>
        <v>8500000</v>
      </c>
      <c r="G8" s="42" t="n">
        <v>8500000</v>
      </c>
      <c r="H8" s="42" t="n">
        <v>5000000</v>
      </c>
      <c r="I8" s="43" t="n">
        <f>IF(OR(ISBLANK(A8),AND(ISTEXT(A8),A8="")),"",IF(OR(OR(ISBLANK(F8),AND(ISTEXT(F8),F8="")),OR(ISBLANK(G8),AND(ISTEXT(G8),G8=""))),"",IF(AND(ISNUMBER(G8),G8&gt;=0),G8-F8,"")))</f>
        <v>0</v>
      </c>
      <c r="J8" s="43" t="n">
        <f>IF(OR(ISBLANK(A8),AND(ISTEXT(A8),A8="")),"",IF(OR(OR(ISBLANK(G8),AND(ISTEXT(G8),G8="")),OR(ISBLANK(H8),AND(ISTEXT(H8),H8=""))),"",IF(AND(COUNT(G8:H8)=2,G8&gt;=0,H8&gt;=0),G8-H8,"")))</f>
        <v>3500000</v>
      </c>
      <c r="K8" s="44" t="str">
        <f>IF(OR(ISBLANK(A8),AND(ISTEXT(A8),A8="")),"",IF(COUNTIFS($A$8:$A$27,A8)&gt;1,"Duplicate ID",IF(OR(OR(ISBLANK(B8),AND(ISTEXT(B8),B8="")),OR(ISBLANK(I8),AND(ISTEXT(I8),I8="")),OR(ISBLANK(J8),AND(ISTEXT(J8),J8="")),NOT(ISNUMBER(E8)),OR(ISBLANK(L8),AND(ISTEXT(L8),L8=""))),"Check inputs",IF(E8&lt;&gt;0,"Change approval pending",IF(OR(I8&lt;&gt;0,J8&lt;0),"Reconcile invoice scope","Amounts match; review evidence")))))</f>
        <v>Amounts match; review evidence</v>
      </c>
      <c r="L8" s="17" t="str">
        <v>CON-01 / CHG-01 / INV-01 / BANK-01</v>
      </c>
    </row>
    <row r="9" ht="47" customHeight="1">
      <c r="A9" s="18" t="str">
        <v>S-02</v>
      </c>
      <c r="B9" s="19" t="str">
        <v>Video operation</v>
      </c>
      <c r="C9" s="45" t="n">
        <v>3000000</v>
      </c>
      <c r="D9" s="45" t="n">
        <v>0</v>
      </c>
      <c r="E9" s="45" t="n">
        <v>200000</v>
      </c>
      <c r="F9" s="46" t="n">
        <f>IF(OR(ISBLANK(A9),AND(ISTEXT(A9),A9="")),"",IF(OR(OR(ISBLANK(C9),AND(ISTEXT(C9),C9="")),OR(ISBLANK(D9),AND(ISTEXT(D9),D9=""))),"",IF(COUNT(C9:D9)&lt;&gt;2,"",IF(OR(C9&lt;0,C9+D9&lt;0),"",C9+D9))))</f>
        <v>3000000</v>
      </c>
      <c r="G9" s="45" t="n">
        <v>3200000</v>
      </c>
      <c r="H9" s="45" t="n">
        <v>0</v>
      </c>
      <c r="I9" s="46" t="n">
        <f>IF(OR(ISBLANK(A9),AND(ISTEXT(A9),A9="")),"",IF(OR(OR(ISBLANK(F9),AND(ISTEXT(F9),F9="")),OR(ISBLANK(G9),AND(ISTEXT(G9),G9=""))),"",IF(AND(ISNUMBER(G9),G9&gt;=0),G9-F9,"")))</f>
        <v>200000</v>
      </c>
      <c r="J9" s="46" t="n">
        <f>IF(OR(ISBLANK(A9),AND(ISTEXT(A9),A9="")),"",IF(OR(OR(ISBLANK(G9),AND(ISTEXT(G9),G9="")),OR(ISBLANK(H9),AND(ISTEXT(H9),H9=""))),"",IF(AND(COUNT(G9:H9)=2,G9&gt;=0,H9&gt;=0),G9-H9,"")))</f>
        <v>3200000</v>
      </c>
      <c r="K9" s="47" t="str">
        <f>IF(OR(ISBLANK(A9),AND(ISTEXT(A9),A9="")),"",IF(COUNTIFS($A$8:$A$27,A9)&gt;1,"Duplicate ID",IF(OR(OR(ISBLANK(B9),AND(ISTEXT(B9),B9="")),OR(ISBLANK(I9),AND(ISTEXT(I9),I9="")),OR(ISBLANK(J9),AND(ISTEXT(J9),J9="")),NOT(ISNUMBER(E9)),OR(ISBLANK(L9),AND(ISTEXT(L9),L9=""))),"Check inputs",IF(E9&lt;&gt;0,"Change approval pending",IF(OR(I9&lt;&gt;0,J9&lt;0),"Reconcile invoice scope","Amounts match; review evidence")))))</f>
        <v>Change approval pending</v>
      </c>
      <c r="L9" s="20" t="str">
        <v>CON-02 / INV-02 / CHG pending</v>
      </c>
    </row>
    <row r="10" ht="47" customHeight="1">
      <c r="A10" s="18" t="str">
        <v>S-03</v>
      </c>
      <c r="B10" s="19" t="str">
        <v>Onsite operation</v>
      </c>
      <c r="C10" s="45" t="n">
        <v>2000000</v>
      </c>
      <c r="D10" s="45" t="n">
        <v>0</v>
      </c>
      <c r="E10" s="45" t="n">
        <v>0</v>
      </c>
      <c r="F10" s="46" t="n">
        <f>IF(OR(ISBLANK(A10),AND(ISTEXT(A10),A10="")),"",IF(OR(OR(ISBLANK(C10),AND(ISTEXT(C10),C10="")),OR(ISBLANK(D10),AND(ISTEXT(D10),D10=""))),"",IF(COUNT(C10:D10)&lt;&gt;2,"",IF(OR(C10&lt;0,C10+D10&lt;0),"",C10+D10))))</f>
        <v>2000000</v>
      </c>
      <c r="G10" s="45" t="n">
        <v>2000000</v>
      </c>
      <c r="H10" s="45"/>
      <c r="I10" s="46" t="n">
        <f>IF(OR(ISBLANK(A10),AND(ISTEXT(A10),A10="")),"",IF(OR(OR(ISBLANK(F10),AND(ISTEXT(F10),F10="")),OR(ISBLANK(G10),AND(ISTEXT(G10),G10=""))),"",IF(AND(ISNUMBER(G10),G10&gt;=0),G10-F10,"")))</f>
        <v>0</v>
      </c>
      <c r="J10" s="46" t="str">
        <f>IF(OR(ISBLANK(A10),AND(ISTEXT(A10),A10="")),"",IF(OR(OR(ISBLANK(G10),AND(ISTEXT(G10),G10="")),OR(ISBLANK(H10),AND(ISTEXT(H10),H10=""))),"",IF(AND(COUNT(G10:H10)=2,G10&gt;=0,H10&gt;=0),G10-H10,"")))</f>
      </c>
      <c r="K10" s="47" t="str">
        <f>IF(OR(ISBLANK(A10),AND(ISTEXT(A10),A10="")),"",IF(COUNTIFS($A$8:$A$27,A10)&gt;1,"Duplicate ID",IF(OR(OR(ISBLANK(B10),AND(ISTEXT(B10),B10="")),OR(ISBLANK(I10),AND(ISTEXT(I10),I10="")),OR(ISBLANK(J10),AND(ISTEXT(J10),J10="")),NOT(ISNUMBER(E10)),OR(ISBLANK(L10),AND(ISTEXT(L10),L10=""))),"Check inputs",IF(E10&lt;&gt;0,"Change approval pending",IF(OR(I10&lt;&gt;0,J10&lt;0),"Reconcile invoice scope","Amounts match; review evidence")))))</f>
        <v>Check inputs</v>
      </c>
      <c r="L10" s="20" t="str">
        <v>CON-03 / INV-03</v>
      </c>
    </row>
    <row r="11" ht="47" customHeight="1">
      <c r="A11" s="18"/>
      <c r="B11" s="19"/>
      <c r="C11" s="45"/>
      <c r="D11" s="45"/>
      <c r="E11" s="45"/>
      <c r="F11" s="46" t="str">
        <f>IF(OR(ISBLANK(A11),AND(ISTEXT(A11),A11="")),"",IF(OR(OR(ISBLANK(C11),AND(ISTEXT(C11),C11="")),OR(ISBLANK(D11),AND(ISTEXT(D11),D11=""))),"",IF(COUNT(C11:D11)&lt;&gt;2,"",IF(OR(C11&lt;0,C11+D11&lt;0),"",C11+D11))))</f>
      </c>
      <c r="G11" s="45"/>
      <c r="H11" s="45"/>
      <c r="I11" s="46" t="str">
        <f>IF(OR(ISBLANK(A11),AND(ISTEXT(A11),A11="")),"",IF(OR(OR(ISBLANK(F11),AND(ISTEXT(F11),F11="")),OR(ISBLANK(G11),AND(ISTEXT(G11),G11=""))),"",IF(AND(ISNUMBER(G11),G11&gt;=0),G11-F11,"")))</f>
      </c>
      <c r="J11" s="46" t="str">
        <f>IF(OR(ISBLANK(A11),AND(ISTEXT(A11),A11="")),"",IF(OR(OR(ISBLANK(G11),AND(ISTEXT(G11),G11="")),OR(ISBLANK(H11),AND(ISTEXT(H11),H11=""))),"",IF(AND(COUNT(G11:H11)=2,G11&gt;=0,H11&gt;=0),G11-H11,"")))</f>
      </c>
      <c r="K11" s="47" t="str">
        <f>IF(OR(ISBLANK(A11),AND(ISTEXT(A11),A11="")),"",IF(COUNTIFS($A$8:$A$27,A11)&gt;1,"Duplicate ID",IF(OR(OR(ISBLANK(B11),AND(ISTEXT(B11),B11="")),OR(ISBLANK(I11),AND(ISTEXT(I11),I11="")),OR(ISBLANK(J11),AND(ISTEXT(J11),J11="")),NOT(ISNUMBER(E11)),OR(ISBLANK(L11),AND(ISTEXT(L11),L11=""))),"Check inputs",IF(E11&lt;&gt;0,"Change approval pending",IF(OR(I11&lt;&gt;0,J11&lt;0),"Reconcile invoice scope","Amounts match; review evidence")))))</f>
      </c>
      <c r="L11" s="20"/>
    </row>
    <row r="12" ht="47" customHeight="1">
      <c r="A12" s="18"/>
      <c r="B12" s="19"/>
      <c r="C12" s="45"/>
      <c r="D12" s="45"/>
      <c r="E12" s="45"/>
      <c r="F12" s="46" t="str">
        <f>IF(OR(ISBLANK(A12),AND(ISTEXT(A12),A12="")),"",IF(OR(OR(ISBLANK(C12),AND(ISTEXT(C12),C12="")),OR(ISBLANK(D12),AND(ISTEXT(D12),D12=""))),"",IF(COUNT(C12:D12)&lt;&gt;2,"",IF(OR(C12&lt;0,C12+D12&lt;0),"",C12+D12))))</f>
      </c>
      <c r="G12" s="45"/>
      <c r="H12" s="45"/>
      <c r="I12" s="46" t="str">
        <f>IF(OR(ISBLANK(A12),AND(ISTEXT(A12),A12="")),"",IF(OR(OR(ISBLANK(F12),AND(ISTEXT(F12),F12="")),OR(ISBLANK(G12),AND(ISTEXT(G12),G12=""))),"",IF(AND(ISNUMBER(G12),G12&gt;=0),G12-F12,"")))</f>
      </c>
      <c r="J12" s="46" t="str">
        <f>IF(OR(ISBLANK(A12),AND(ISTEXT(A12),A12="")),"",IF(OR(OR(ISBLANK(G12),AND(ISTEXT(G12),G12="")),OR(ISBLANK(H12),AND(ISTEXT(H12),H12=""))),"",IF(AND(COUNT(G12:H12)=2,G12&gt;=0,H12&gt;=0),G12-H12,"")))</f>
      </c>
      <c r="K12" s="47" t="str">
        <f>IF(OR(ISBLANK(A12),AND(ISTEXT(A12),A12="")),"",IF(COUNTIFS($A$8:$A$27,A12)&gt;1,"Duplicate ID",IF(OR(OR(ISBLANK(B12),AND(ISTEXT(B12),B12="")),OR(ISBLANK(I12),AND(ISTEXT(I12),I12="")),OR(ISBLANK(J12),AND(ISTEXT(J12),J12="")),NOT(ISNUMBER(E12)),OR(ISBLANK(L12),AND(ISTEXT(L12),L12=""))),"Check inputs",IF(E12&lt;&gt;0,"Change approval pending",IF(OR(I12&lt;&gt;0,J12&lt;0),"Reconcile invoice scope","Amounts match; review evidence")))))</f>
      </c>
      <c r="L12" s="20"/>
    </row>
    <row r="13" ht="47" customHeight="1">
      <c r="A13" s="18"/>
      <c r="B13" s="19"/>
      <c r="C13" s="45"/>
      <c r="D13" s="45"/>
      <c r="E13" s="45"/>
      <c r="F13" s="46" t="str">
        <f>IF(OR(ISBLANK(A13),AND(ISTEXT(A13),A13="")),"",IF(OR(OR(ISBLANK(C13),AND(ISTEXT(C13),C13="")),OR(ISBLANK(D13),AND(ISTEXT(D13),D13=""))),"",IF(COUNT(C13:D13)&lt;&gt;2,"",IF(OR(C13&lt;0,C13+D13&lt;0),"",C13+D13))))</f>
      </c>
      <c r="G13" s="45"/>
      <c r="H13" s="45"/>
      <c r="I13" s="46" t="str">
        <f>IF(OR(ISBLANK(A13),AND(ISTEXT(A13),A13="")),"",IF(OR(OR(ISBLANK(F13),AND(ISTEXT(F13),F13="")),OR(ISBLANK(G13),AND(ISTEXT(G13),G13=""))),"",IF(AND(ISNUMBER(G13),G13&gt;=0),G13-F13,"")))</f>
      </c>
      <c r="J13" s="46" t="str">
        <f>IF(OR(ISBLANK(A13),AND(ISTEXT(A13),A13="")),"",IF(OR(OR(ISBLANK(G13),AND(ISTEXT(G13),G13="")),OR(ISBLANK(H13),AND(ISTEXT(H13),H13=""))),"",IF(AND(COUNT(G13:H13)=2,G13&gt;=0,H13&gt;=0),G13-H13,"")))</f>
      </c>
      <c r="K13" s="47" t="str">
        <f>IF(OR(ISBLANK(A13),AND(ISTEXT(A13),A13="")),"",IF(COUNTIFS($A$8:$A$27,A13)&gt;1,"Duplicate ID",IF(OR(OR(ISBLANK(B13),AND(ISTEXT(B13),B13="")),OR(ISBLANK(I13),AND(ISTEXT(I13),I13="")),OR(ISBLANK(J13),AND(ISTEXT(J13),J13="")),NOT(ISNUMBER(E13)),OR(ISBLANK(L13),AND(ISTEXT(L13),L13=""))),"Check inputs",IF(E13&lt;&gt;0,"Change approval pending",IF(OR(I13&lt;&gt;0,J13&lt;0),"Reconcile invoice scope","Amounts match; review evidence")))))</f>
      </c>
      <c r="L13" s="20"/>
    </row>
    <row r="14" ht="47" customHeight="1">
      <c r="A14" s="18"/>
      <c r="B14" s="19"/>
      <c r="C14" s="45"/>
      <c r="D14" s="45"/>
      <c r="E14" s="45"/>
      <c r="F14" s="46" t="str">
        <f>IF(OR(ISBLANK(A14),AND(ISTEXT(A14),A14="")),"",IF(OR(OR(ISBLANK(C14),AND(ISTEXT(C14),C14="")),OR(ISBLANK(D14),AND(ISTEXT(D14),D14=""))),"",IF(COUNT(C14:D14)&lt;&gt;2,"",IF(OR(C14&lt;0,C14+D14&lt;0),"",C14+D14))))</f>
      </c>
      <c r="G14" s="45"/>
      <c r="H14" s="45"/>
      <c r="I14" s="46" t="str">
        <f>IF(OR(ISBLANK(A14),AND(ISTEXT(A14),A14="")),"",IF(OR(OR(ISBLANK(F14),AND(ISTEXT(F14),F14="")),OR(ISBLANK(G14),AND(ISTEXT(G14),G14=""))),"",IF(AND(ISNUMBER(G14),G14&gt;=0),G14-F14,"")))</f>
      </c>
      <c r="J14" s="46" t="str">
        <f>IF(OR(ISBLANK(A14),AND(ISTEXT(A14),A14="")),"",IF(OR(OR(ISBLANK(G14),AND(ISTEXT(G14),G14="")),OR(ISBLANK(H14),AND(ISTEXT(H14),H14=""))),"",IF(AND(COUNT(G14:H14)=2,G14&gt;=0,H14&gt;=0),G14-H14,"")))</f>
      </c>
      <c r="K14" s="47" t="str">
        <f>IF(OR(ISBLANK(A14),AND(ISTEXT(A14),A14="")),"",IF(COUNTIFS($A$8:$A$27,A14)&gt;1,"Duplicate ID",IF(OR(OR(ISBLANK(B14),AND(ISTEXT(B14),B14="")),OR(ISBLANK(I14),AND(ISTEXT(I14),I14="")),OR(ISBLANK(J14),AND(ISTEXT(J14),J14="")),NOT(ISNUMBER(E14)),OR(ISBLANK(L14),AND(ISTEXT(L14),L14=""))),"Check inputs",IF(E14&lt;&gt;0,"Change approval pending",IF(OR(I14&lt;&gt;0,J14&lt;0),"Reconcile invoice scope","Amounts match; review evidence")))))</f>
      </c>
      <c r="L14" s="20"/>
    </row>
    <row r="15" ht="47" customHeight="1">
      <c r="A15" s="18"/>
      <c r="B15" s="19"/>
      <c r="C15" s="45"/>
      <c r="D15" s="45"/>
      <c r="E15" s="45"/>
      <c r="F15" s="46" t="str">
        <f>IF(OR(ISBLANK(A15),AND(ISTEXT(A15),A15="")),"",IF(OR(OR(ISBLANK(C15),AND(ISTEXT(C15),C15="")),OR(ISBLANK(D15),AND(ISTEXT(D15),D15=""))),"",IF(COUNT(C15:D15)&lt;&gt;2,"",IF(OR(C15&lt;0,C15+D15&lt;0),"",C15+D15))))</f>
      </c>
      <c r="G15" s="45"/>
      <c r="H15" s="45"/>
      <c r="I15" s="46" t="str">
        <f>IF(OR(ISBLANK(A15),AND(ISTEXT(A15),A15="")),"",IF(OR(OR(ISBLANK(F15),AND(ISTEXT(F15),F15="")),OR(ISBLANK(G15),AND(ISTEXT(G15),G15=""))),"",IF(AND(ISNUMBER(G15),G15&gt;=0),G15-F15,"")))</f>
      </c>
      <c r="J15" s="46" t="str">
        <f>IF(OR(ISBLANK(A15),AND(ISTEXT(A15),A15="")),"",IF(OR(OR(ISBLANK(G15),AND(ISTEXT(G15),G15="")),OR(ISBLANK(H15),AND(ISTEXT(H15),H15=""))),"",IF(AND(COUNT(G15:H15)=2,G15&gt;=0,H15&gt;=0),G15-H15,"")))</f>
      </c>
      <c r="K15" s="47" t="str">
        <f>IF(OR(ISBLANK(A15),AND(ISTEXT(A15),A15="")),"",IF(COUNTIFS($A$8:$A$27,A15)&gt;1,"Duplicate ID",IF(OR(OR(ISBLANK(B15),AND(ISTEXT(B15),B15="")),OR(ISBLANK(I15),AND(ISTEXT(I15),I15="")),OR(ISBLANK(J15),AND(ISTEXT(J15),J15="")),NOT(ISNUMBER(E15)),OR(ISBLANK(L15),AND(ISTEXT(L15),L15=""))),"Check inputs",IF(E15&lt;&gt;0,"Change approval pending",IF(OR(I15&lt;&gt;0,J15&lt;0),"Reconcile invoice scope","Amounts match; review evidence")))))</f>
      </c>
      <c r="L15" s="20"/>
    </row>
    <row r="16" ht="47" customHeight="1">
      <c r="A16" s="18"/>
      <c r="B16" s="19"/>
      <c r="C16" s="45"/>
      <c r="D16" s="45"/>
      <c r="E16" s="45"/>
      <c r="F16" s="46" t="str">
        <f>IF(OR(ISBLANK(A16),AND(ISTEXT(A16),A16="")),"",IF(OR(OR(ISBLANK(C16),AND(ISTEXT(C16),C16="")),OR(ISBLANK(D16),AND(ISTEXT(D16),D16=""))),"",IF(COUNT(C16:D16)&lt;&gt;2,"",IF(OR(C16&lt;0,C16+D16&lt;0),"",C16+D16))))</f>
      </c>
      <c r="G16" s="45"/>
      <c r="H16" s="45"/>
      <c r="I16" s="46" t="str">
        <f>IF(OR(ISBLANK(A16),AND(ISTEXT(A16),A16="")),"",IF(OR(OR(ISBLANK(F16),AND(ISTEXT(F16),F16="")),OR(ISBLANK(G16),AND(ISTEXT(G16),G16=""))),"",IF(AND(ISNUMBER(G16),G16&gt;=0),G16-F16,"")))</f>
      </c>
      <c r="J16" s="46" t="str">
        <f>IF(OR(ISBLANK(A16),AND(ISTEXT(A16),A16="")),"",IF(OR(OR(ISBLANK(G16),AND(ISTEXT(G16),G16="")),OR(ISBLANK(H16),AND(ISTEXT(H16),H16=""))),"",IF(AND(COUNT(G16:H16)=2,G16&gt;=0,H16&gt;=0),G16-H16,"")))</f>
      </c>
      <c r="K16" s="47" t="str">
        <f>IF(OR(ISBLANK(A16),AND(ISTEXT(A16),A16="")),"",IF(COUNTIFS($A$8:$A$27,A16)&gt;1,"Duplicate ID",IF(OR(OR(ISBLANK(B16),AND(ISTEXT(B16),B16="")),OR(ISBLANK(I16),AND(ISTEXT(I16),I16="")),OR(ISBLANK(J16),AND(ISTEXT(J16),J16="")),NOT(ISNUMBER(E16)),OR(ISBLANK(L16),AND(ISTEXT(L16),L16=""))),"Check inputs",IF(E16&lt;&gt;0,"Change approval pending",IF(OR(I16&lt;&gt;0,J16&lt;0),"Reconcile invoice scope","Amounts match; review evidence")))))</f>
      </c>
      <c r="L16" s="20"/>
    </row>
    <row r="17" ht="47" customHeight="1">
      <c r="A17" s="18"/>
      <c r="B17" s="19"/>
      <c r="C17" s="45"/>
      <c r="D17" s="45"/>
      <c r="E17" s="45"/>
      <c r="F17" s="46" t="str">
        <f>IF(OR(ISBLANK(A17),AND(ISTEXT(A17),A17="")),"",IF(OR(OR(ISBLANK(C17),AND(ISTEXT(C17),C17="")),OR(ISBLANK(D17),AND(ISTEXT(D17),D17=""))),"",IF(COUNT(C17:D17)&lt;&gt;2,"",IF(OR(C17&lt;0,C17+D17&lt;0),"",C17+D17))))</f>
      </c>
      <c r="G17" s="45"/>
      <c r="H17" s="45"/>
      <c r="I17" s="46" t="str">
        <f>IF(OR(ISBLANK(A17),AND(ISTEXT(A17),A17="")),"",IF(OR(OR(ISBLANK(F17),AND(ISTEXT(F17),F17="")),OR(ISBLANK(G17),AND(ISTEXT(G17),G17=""))),"",IF(AND(ISNUMBER(G17),G17&gt;=0),G17-F17,"")))</f>
      </c>
      <c r="J17" s="46" t="str">
        <f>IF(OR(ISBLANK(A17),AND(ISTEXT(A17),A17="")),"",IF(OR(OR(ISBLANK(G17),AND(ISTEXT(G17),G17="")),OR(ISBLANK(H17),AND(ISTEXT(H17),H17=""))),"",IF(AND(COUNT(G17:H17)=2,G17&gt;=0,H17&gt;=0),G17-H17,"")))</f>
      </c>
      <c r="K17" s="47" t="str">
        <f>IF(OR(ISBLANK(A17),AND(ISTEXT(A17),A17="")),"",IF(COUNTIFS($A$8:$A$27,A17)&gt;1,"Duplicate ID",IF(OR(OR(ISBLANK(B17),AND(ISTEXT(B17),B17="")),OR(ISBLANK(I17),AND(ISTEXT(I17),I17="")),OR(ISBLANK(J17),AND(ISTEXT(J17),J17="")),NOT(ISNUMBER(E17)),OR(ISBLANK(L17),AND(ISTEXT(L17),L17=""))),"Check inputs",IF(E17&lt;&gt;0,"Change approval pending",IF(OR(I17&lt;&gt;0,J17&lt;0),"Reconcile invoice scope","Amounts match; review evidence")))))</f>
      </c>
      <c r="L17" s="20"/>
    </row>
    <row r="18" ht="47" customHeight="1">
      <c r="A18" s="18"/>
      <c r="B18" s="19"/>
      <c r="C18" s="45"/>
      <c r="D18" s="45"/>
      <c r="E18" s="45"/>
      <c r="F18" s="46" t="str">
        <f>IF(OR(ISBLANK(A18),AND(ISTEXT(A18),A18="")),"",IF(OR(OR(ISBLANK(C18),AND(ISTEXT(C18),C18="")),OR(ISBLANK(D18),AND(ISTEXT(D18),D18=""))),"",IF(COUNT(C18:D18)&lt;&gt;2,"",IF(OR(C18&lt;0,C18+D18&lt;0),"",C18+D18))))</f>
      </c>
      <c r="G18" s="45"/>
      <c r="H18" s="45"/>
      <c r="I18" s="46" t="str">
        <f>IF(OR(ISBLANK(A18),AND(ISTEXT(A18),A18="")),"",IF(OR(OR(ISBLANK(F18),AND(ISTEXT(F18),F18="")),OR(ISBLANK(G18),AND(ISTEXT(G18),G18=""))),"",IF(AND(ISNUMBER(G18),G18&gt;=0),G18-F18,"")))</f>
      </c>
      <c r="J18" s="46" t="str">
        <f>IF(OR(ISBLANK(A18),AND(ISTEXT(A18),A18="")),"",IF(OR(OR(ISBLANK(G18),AND(ISTEXT(G18),G18="")),OR(ISBLANK(H18),AND(ISTEXT(H18),H18=""))),"",IF(AND(COUNT(G18:H18)=2,G18&gt;=0,H18&gt;=0),G18-H18,"")))</f>
      </c>
      <c r="K18" s="47" t="str">
        <f>IF(OR(ISBLANK(A18),AND(ISTEXT(A18),A18="")),"",IF(COUNTIFS($A$8:$A$27,A18)&gt;1,"Duplicate ID",IF(OR(OR(ISBLANK(B18),AND(ISTEXT(B18),B18="")),OR(ISBLANK(I18),AND(ISTEXT(I18),I18="")),OR(ISBLANK(J18),AND(ISTEXT(J18),J18="")),NOT(ISNUMBER(E18)),OR(ISBLANK(L18),AND(ISTEXT(L18),L18=""))),"Check inputs",IF(E18&lt;&gt;0,"Change approval pending",IF(OR(I18&lt;&gt;0,J18&lt;0),"Reconcile invoice scope","Amounts match; review evidence")))))</f>
      </c>
      <c r="L18" s="20"/>
    </row>
    <row r="19" ht="47" customHeight="1">
      <c r="A19" s="18"/>
      <c r="B19" s="19"/>
      <c r="C19" s="45"/>
      <c r="D19" s="45"/>
      <c r="E19" s="45"/>
      <c r="F19" s="46" t="str">
        <f>IF(OR(ISBLANK(A19),AND(ISTEXT(A19),A19="")),"",IF(OR(OR(ISBLANK(C19),AND(ISTEXT(C19),C19="")),OR(ISBLANK(D19),AND(ISTEXT(D19),D19=""))),"",IF(COUNT(C19:D19)&lt;&gt;2,"",IF(OR(C19&lt;0,C19+D19&lt;0),"",C19+D19))))</f>
      </c>
      <c r="G19" s="45"/>
      <c r="H19" s="45"/>
      <c r="I19" s="46" t="str">
        <f>IF(OR(ISBLANK(A19),AND(ISTEXT(A19),A19="")),"",IF(OR(OR(ISBLANK(F19),AND(ISTEXT(F19),F19="")),OR(ISBLANK(G19),AND(ISTEXT(G19),G19=""))),"",IF(AND(ISNUMBER(G19),G19&gt;=0),G19-F19,"")))</f>
      </c>
      <c r="J19" s="46" t="str">
        <f>IF(OR(ISBLANK(A19),AND(ISTEXT(A19),A19="")),"",IF(OR(OR(ISBLANK(G19),AND(ISTEXT(G19),G19="")),OR(ISBLANK(H19),AND(ISTEXT(H19),H19=""))),"",IF(AND(COUNT(G19:H19)=2,G19&gt;=0,H19&gt;=0),G19-H19,"")))</f>
      </c>
      <c r="K19" s="47" t="str">
        <f>IF(OR(ISBLANK(A19),AND(ISTEXT(A19),A19="")),"",IF(COUNTIFS($A$8:$A$27,A19)&gt;1,"Duplicate ID",IF(OR(OR(ISBLANK(B19),AND(ISTEXT(B19),B19="")),OR(ISBLANK(I19),AND(ISTEXT(I19),I19="")),OR(ISBLANK(J19),AND(ISTEXT(J19),J19="")),NOT(ISNUMBER(E19)),OR(ISBLANK(L19),AND(ISTEXT(L19),L19=""))),"Check inputs",IF(E19&lt;&gt;0,"Change approval pending",IF(OR(I19&lt;&gt;0,J19&lt;0),"Reconcile invoice scope","Amounts match; review evidence")))))</f>
      </c>
      <c r="L19" s="20"/>
    </row>
    <row r="20" ht="47" customHeight="1">
      <c r="A20" s="18"/>
      <c r="B20" s="19"/>
      <c r="C20" s="45"/>
      <c r="D20" s="45"/>
      <c r="E20" s="45"/>
      <c r="F20" s="46" t="str">
        <f>IF(OR(ISBLANK(A20),AND(ISTEXT(A20),A20="")),"",IF(OR(OR(ISBLANK(C20),AND(ISTEXT(C20),C20="")),OR(ISBLANK(D20),AND(ISTEXT(D20),D20=""))),"",IF(COUNT(C20:D20)&lt;&gt;2,"",IF(OR(C20&lt;0,C20+D20&lt;0),"",C20+D20))))</f>
      </c>
      <c r="G20" s="45"/>
      <c r="H20" s="45"/>
      <c r="I20" s="46" t="str">
        <f>IF(OR(ISBLANK(A20),AND(ISTEXT(A20),A20="")),"",IF(OR(OR(ISBLANK(F20),AND(ISTEXT(F20),F20="")),OR(ISBLANK(G20),AND(ISTEXT(G20),G20=""))),"",IF(AND(ISNUMBER(G20),G20&gt;=0),G20-F20,"")))</f>
      </c>
      <c r="J20" s="46" t="str">
        <f>IF(OR(ISBLANK(A20),AND(ISTEXT(A20),A20="")),"",IF(OR(OR(ISBLANK(G20),AND(ISTEXT(G20),G20="")),OR(ISBLANK(H20),AND(ISTEXT(H20),H20=""))),"",IF(AND(COUNT(G20:H20)=2,G20&gt;=0,H20&gt;=0),G20-H20,"")))</f>
      </c>
      <c r="K20" s="47" t="str">
        <f>IF(OR(ISBLANK(A20),AND(ISTEXT(A20),A20="")),"",IF(COUNTIFS($A$8:$A$27,A20)&gt;1,"Duplicate ID",IF(OR(OR(ISBLANK(B20),AND(ISTEXT(B20),B20="")),OR(ISBLANK(I20),AND(ISTEXT(I20),I20="")),OR(ISBLANK(J20),AND(ISTEXT(J20),J20="")),NOT(ISNUMBER(E20)),OR(ISBLANK(L20),AND(ISTEXT(L20),L20=""))),"Check inputs",IF(E20&lt;&gt;0,"Change approval pending",IF(OR(I20&lt;&gt;0,J20&lt;0),"Reconcile invoice scope","Amounts match; review evidence")))))</f>
      </c>
      <c r="L20" s="20"/>
    </row>
    <row r="21" ht="47" customHeight="1">
      <c r="A21" s="18"/>
      <c r="B21" s="19"/>
      <c r="C21" s="45"/>
      <c r="D21" s="45"/>
      <c r="E21" s="45"/>
      <c r="F21" s="46" t="str">
        <f>IF(OR(ISBLANK(A21),AND(ISTEXT(A21),A21="")),"",IF(OR(OR(ISBLANK(C21),AND(ISTEXT(C21),C21="")),OR(ISBLANK(D21),AND(ISTEXT(D21),D21=""))),"",IF(COUNT(C21:D21)&lt;&gt;2,"",IF(OR(C21&lt;0,C21+D21&lt;0),"",C21+D21))))</f>
      </c>
      <c r="G21" s="45"/>
      <c r="H21" s="45"/>
      <c r="I21" s="46" t="str">
        <f>IF(OR(ISBLANK(A21),AND(ISTEXT(A21),A21="")),"",IF(OR(OR(ISBLANK(F21),AND(ISTEXT(F21),F21="")),OR(ISBLANK(G21),AND(ISTEXT(G21),G21=""))),"",IF(AND(ISNUMBER(G21),G21&gt;=0),G21-F21,"")))</f>
      </c>
      <c r="J21" s="46" t="str">
        <f>IF(OR(ISBLANK(A21),AND(ISTEXT(A21),A21="")),"",IF(OR(OR(ISBLANK(G21),AND(ISTEXT(G21),G21="")),OR(ISBLANK(H21),AND(ISTEXT(H21),H21=""))),"",IF(AND(COUNT(G21:H21)=2,G21&gt;=0,H21&gt;=0),G21-H21,"")))</f>
      </c>
      <c r="K21" s="47" t="str">
        <f>IF(OR(ISBLANK(A21),AND(ISTEXT(A21),A21="")),"",IF(COUNTIFS($A$8:$A$27,A21)&gt;1,"Duplicate ID",IF(OR(OR(ISBLANK(B21),AND(ISTEXT(B21),B21="")),OR(ISBLANK(I21),AND(ISTEXT(I21),I21="")),OR(ISBLANK(J21),AND(ISTEXT(J21),J21="")),NOT(ISNUMBER(E21)),OR(ISBLANK(L21),AND(ISTEXT(L21),L21=""))),"Check inputs",IF(E21&lt;&gt;0,"Change approval pending",IF(OR(I21&lt;&gt;0,J21&lt;0),"Reconcile invoice scope","Amounts match; review evidence")))))</f>
      </c>
      <c r="L21" s="20"/>
    </row>
    <row r="22" ht="47" customHeight="1">
      <c r="A22" s="18"/>
      <c r="B22" s="19"/>
      <c r="C22" s="45"/>
      <c r="D22" s="45"/>
      <c r="E22" s="45"/>
      <c r="F22" s="46" t="str">
        <f>IF(OR(ISBLANK(A22),AND(ISTEXT(A22),A22="")),"",IF(OR(OR(ISBLANK(C22),AND(ISTEXT(C22),C22="")),OR(ISBLANK(D22),AND(ISTEXT(D22),D22=""))),"",IF(COUNT(C22:D22)&lt;&gt;2,"",IF(OR(C22&lt;0,C22+D22&lt;0),"",C22+D22))))</f>
      </c>
      <c r="G22" s="45"/>
      <c r="H22" s="45"/>
      <c r="I22" s="46" t="str">
        <f>IF(OR(ISBLANK(A22),AND(ISTEXT(A22),A22="")),"",IF(OR(OR(ISBLANK(F22),AND(ISTEXT(F22),F22="")),OR(ISBLANK(G22),AND(ISTEXT(G22),G22=""))),"",IF(AND(ISNUMBER(G22),G22&gt;=0),G22-F22,"")))</f>
      </c>
      <c r="J22" s="46" t="str">
        <f>IF(OR(ISBLANK(A22),AND(ISTEXT(A22),A22="")),"",IF(OR(OR(ISBLANK(G22),AND(ISTEXT(G22),G22="")),OR(ISBLANK(H22),AND(ISTEXT(H22),H22=""))),"",IF(AND(COUNT(G22:H22)=2,G22&gt;=0,H22&gt;=0),G22-H22,"")))</f>
      </c>
      <c r="K22" s="47" t="str">
        <f>IF(OR(ISBLANK(A22),AND(ISTEXT(A22),A22="")),"",IF(COUNTIFS($A$8:$A$27,A22)&gt;1,"Duplicate ID",IF(OR(OR(ISBLANK(B22),AND(ISTEXT(B22),B22="")),OR(ISBLANK(I22),AND(ISTEXT(I22),I22="")),OR(ISBLANK(J22),AND(ISTEXT(J22),J22="")),NOT(ISNUMBER(E22)),OR(ISBLANK(L22),AND(ISTEXT(L22),L22=""))),"Check inputs",IF(E22&lt;&gt;0,"Change approval pending",IF(OR(I22&lt;&gt;0,J22&lt;0),"Reconcile invoice scope","Amounts match; review evidence")))))</f>
      </c>
      <c r="L22" s="20"/>
    </row>
    <row r="23" ht="47" customHeight="1">
      <c r="A23" s="18"/>
      <c r="B23" s="19"/>
      <c r="C23" s="45"/>
      <c r="D23" s="45"/>
      <c r="E23" s="45"/>
      <c r="F23" s="46" t="str">
        <f>IF(OR(ISBLANK(A23),AND(ISTEXT(A23),A23="")),"",IF(OR(OR(ISBLANK(C23),AND(ISTEXT(C23),C23="")),OR(ISBLANK(D23),AND(ISTEXT(D23),D23=""))),"",IF(COUNT(C23:D23)&lt;&gt;2,"",IF(OR(C23&lt;0,C23+D23&lt;0),"",C23+D23))))</f>
      </c>
      <c r="G23" s="45"/>
      <c r="H23" s="45"/>
      <c r="I23" s="46" t="str">
        <f>IF(OR(ISBLANK(A23),AND(ISTEXT(A23),A23="")),"",IF(OR(OR(ISBLANK(F23),AND(ISTEXT(F23),F23="")),OR(ISBLANK(G23),AND(ISTEXT(G23),G23=""))),"",IF(AND(ISNUMBER(G23),G23&gt;=0),G23-F23,"")))</f>
      </c>
      <c r="J23" s="46" t="str">
        <f>IF(OR(ISBLANK(A23),AND(ISTEXT(A23),A23="")),"",IF(OR(OR(ISBLANK(G23),AND(ISTEXT(G23),G23="")),OR(ISBLANK(H23),AND(ISTEXT(H23),H23=""))),"",IF(AND(COUNT(G23:H23)=2,G23&gt;=0,H23&gt;=0),G23-H23,"")))</f>
      </c>
      <c r="K23" s="47" t="str">
        <f>IF(OR(ISBLANK(A23),AND(ISTEXT(A23),A23="")),"",IF(COUNTIFS($A$8:$A$27,A23)&gt;1,"Duplicate ID",IF(OR(OR(ISBLANK(B23),AND(ISTEXT(B23),B23="")),OR(ISBLANK(I23),AND(ISTEXT(I23),I23="")),OR(ISBLANK(J23),AND(ISTEXT(J23),J23="")),NOT(ISNUMBER(E23)),OR(ISBLANK(L23),AND(ISTEXT(L23),L23=""))),"Check inputs",IF(E23&lt;&gt;0,"Change approval pending",IF(OR(I23&lt;&gt;0,J23&lt;0),"Reconcile invoice scope","Amounts match; review evidence")))))</f>
      </c>
      <c r="L23" s="20"/>
    </row>
    <row r="24" ht="47" customHeight="1">
      <c r="A24" s="18"/>
      <c r="B24" s="19"/>
      <c r="C24" s="45"/>
      <c r="D24" s="45"/>
      <c r="E24" s="45"/>
      <c r="F24" s="46" t="str">
        <f>IF(OR(ISBLANK(A24),AND(ISTEXT(A24),A24="")),"",IF(OR(OR(ISBLANK(C24),AND(ISTEXT(C24),C24="")),OR(ISBLANK(D24),AND(ISTEXT(D24),D24=""))),"",IF(COUNT(C24:D24)&lt;&gt;2,"",IF(OR(C24&lt;0,C24+D24&lt;0),"",C24+D24))))</f>
      </c>
      <c r="G24" s="45"/>
      <c r="H24" s="45"/>
      <c r="I24" s="46" t="str">
        <f>IF(OR(ISBLANK(A24),AND(ISTEXT(A24),A24="")),"",IF(OR(OR(ISBLANK(F24),AND(ISTEXT(F24),F24="")),OR(ISBLANK(G24),AND(ISTEXT(G24),G24=""))),"",IF(AND(ISNUMBER(G24),G24&gt;=0),G24-F24,"")))</f>
      </c>
      <c r="J24" s="46" t="str">
        <f>IF(OR(ISBLANK(A24),AND(ISTEXT(A24),A24="")),"",IF(OR(OR(ISBLANK(G24),AND(ISTEXT(G24),G24="")),OR(ISBLANK(H24),AND(ISTEXT(H24),H24=""))),"",IF(AND(COUNT(G24:H24)=2,G24&gt;=0,H24&gt;=0),G24-H24,"")))</f>
      </c>
      <c r="K24" s="47" t="str">
        <f>IF(OR(ISBLANK(A24),AND(ISTEXT(A24),A24="")),"",IF(COUNTIFS($A$8:$A$27,A24)&gt;1,"Duplicate ID",IF(OR(OR(ISBLANK(B24),AND(ISTEXT(B24),B24="")),OR(ISBLANK(I24),AND(ISTEXT(I24),I24="")),OR(ISBLANK(J24),AND(ISTEXT(J24),J24="")),NOT(ISNUMBER(E24)),OR(ISBLANK(L24),AND(ISTEXT(L24),L24=""))),"Check inputs",IF(E24&lt;&gt;0,"Change approval pending",IF(OR(I24&lt;&gt;0,J24&lt;0),"Reconcile invoice scope","Amounts match; review evidence")))))</f>
      </c>
      <c r="L24" s="20"/>
    </row>
    <row r="25" ht="47" customHeight="1">
      <c r="A25" s="18"/>
      <c r="B25" s="19"/>
      <c r="C25" s="45"/>
      <c r="D25" s="45"/>
      <c r="E25" s="45"/>
      <c r="F25" s="46" t="str">
        <f>IF(OR(ISBLANK(A25),AND(ISTEXT(A25),A25="")),"",IF(OR(OR(ISBLANK(C25),AND(ISTEXT(C25),C25="")),OR(ISBLANK(D25),AND(ISTEXT(D25),D25=""))),"",IF(COUNT(C25:D25)&lt;&gt;2,"",IF(OR(C25&lt;0,C25+D25&lt;0),"",C25+D25))))</f>
      </c>
      <c r="G25" s="45"/>
      <c r="H25" s="45"/>
      <c r="I25" s="46" t="str">
        <f>IF(OR(ISBLANK(A25),AND(ISTEXT(A25),A25="")),"",IF(OR(OR(ISBLANK(F25),AND(ISTEXT(F25),F25="")),OR(ISBLANK(G25),AND(ISTEXT(G25),G25=""))),"",IF(AND(ISNUMBER(G25),G25&gt;=0),G25-F25,"")))</f>
      </c>
      <c r="J25" s="46" t="str">
        <f>IF(OR(ISBLANK(A25),AND(ISTEXT(A25),A25="")),"",IF(OR(OR(ISBLANK(G25),AND(ISTEXT(G25),G25="")),OR(ISBLANK(H25),AND(ISTEXT(H25),H25=""))),"",IF(AND(COUNT(G25:H25)=2,G25&gt;=0,H25&gt;=0),G25-H25,"")))</f>
      </c>
      <c r="K25" s="47" t="str">
        <f>IF(OR(ISBLANK(A25),AND(ISTEXT(A25),A25="")),"",IF(COUNTIFS($A$8:$A$27,A25)&gt;1,"Duplicate ID",IF(OR(OR(ISBLANK(B25),AND(ISTEXT(B25),B25="")),OR(ISBLANK(I25),AND(ISTEXT(I25),I25="")),OR(ISBLANK(J25),AND(ISTEXT(J25),J25="")),NOT(ISNUMBER(E25)),OR(ISBLANK(L25),AND(ISTEXT(L25),L25=""))),"Check inputs",IF(E25&lt;&gt;0,"Change approval pending",IF(OR(I25&lt;&gt;0,J25&lt;0),"Reconcile invoice scope","Amounts match; review evidence")))))</f>
      </c>
      <c r="L25" s="20"/>
    </row>
    <row r="26" ht="47" customHeight="1">
      <c r="A26" s="18"/>
      <c r="B26" s="19"/>
      <c r="C26" s="45"/>
      <c r="D26" s="45"/>
      <c r="E26" s="45"/>
      <c r="F26" s="46" t="str">
        <f>IF(OR(ISBLANK(A26),AND(ISTEXT(A26),A26="")),"",IF(OR(OR(ISBLANK(C26),AND(ISTEXT(C26),C26="")),OR(ISBLANK(D26),AND(ISTEXT(D26),D26=""))),"",IF(COUNT(C26:D26)&lt;&gt;2,"",IF(OR(C26&lt;0,C26+D26&lt;0),"",C26+D26))))</f>
      </c>
      <c r="G26" s="45"/>
      <c r="H26" s="45"/>
      <c r="I26" s="46" t="str">
        <f>IF(OR(ISBLANK(A26),AND(ISTEXT(A26),A26="")),"",IF(OR(OR(ISBLANK(F26),AND(ISTEXT(F26),F26="")),OR(ISBLANK(G26),AND(ISTEXT(G26),G26=""))),"",IF(AND(ISNUMBER(G26),G26&gt;=0),G26-F26,"")))</f>
      </c>
      <c r="J26" s="46" t="str">
        <f>IF(OR(ISBLANK(A26),AND(ISTEXT(A26),A26="")),"",IF(OR(OR(ISBLANK(G26),AND(ISTEXT(G26),G26="")),OR(ISBLANK(H26),AND(ISTEXT(H26),H26=""))),"",IF(AND(COUNT(G26:H26)=2,G26&gt;=0,H26&gt;=0),G26-H26,"")))</f>
      </c>
      <c r="K26" s="47" t="str">
        <f>IF(OR(ISBLANK(A26),AND(ISTEXT(A26),A26="")),"",IF(COUNTIFS($A$8:$A$27,A26)&gt;1,"Duplicate ID",IF(OR(OR(ISBLANK(B26),AND(ISTEXT(B26),B26="")),OR(ISBLANK(I26),AND(ISTEXT(I26),I26="")),OR(ISBLANK(J26),AND(ISTEXT(J26),J26="")),NOT(ISNUMBER(E26)),OR(ISBLANK(L26),AND(ISTEXT(L26),L26=""))),"Check inputs",IF(E26&lt;&gt;0,"Change approval pending",IF(OR(I26&lt;&gt;0,J26&lt;0),"Reconcile invoice scope","Amounts match; review evidence")))))</f>
      </c>
      <c r="L26" s="20"/>
    </row>
    <row r="27" ht="47" customHeight="1">
      <c r="A27" s="21"/>
      <c r="B27" s="22"/>
      <c r="C27" s="48"/>
      <c r="D27" s="48"/>
      <c r="E27" s="48"/>
      <c r="F27" s="49" t="str">
        <f>IF(OR(ISBLANK(A27),AND(ISTEXT(A27),A27="")),"",IF(OR(OR(ISBLANK(C27),AND(ISTEXT(C27),C27="")),OR(ISBLANK(D27),AND(ISTEXT(D27),D27=""))),"",IF(COUNT(C27:D27)&lt;&gt;2,"",IF(OR(C27&lt;0,C27+D27&lt;0),"",C27+D27))))</f>
      </c>
      <c r="G27" s="48"/>
      <c r="H27" s="48"/>
      <c r="I27" s="49" t="str">
        <f>IF(OR(ISBLANK(A27),AND(ISTEXT(A27),A27="")),"",IF(OR(OR(ISBLANK(F27),AND(ISTEXT(F27),F27="")),OR(ISBLANK(G27),AND(ISTEXT(G27),G27=""))),"",IF(AND(ISNUMBER(G27),G27&gt;=0),G27-F27,"")))</f>
      </c>
      <c r="J27" s="49" t="str">
        <f>IF(OR(ISBLANK(A27),AND(ISTEXT(A27),A27="")),"",IF(OR(OR(ISBLANK(G27),AND(ISTEXT(G27),G27="")),OR(ISBLANK(H27),AND(ISTEXT(H27),H27=""))),"",IF(AND(COUNT(G27:H27)=2,G27&gt;=0,H27&gt;=0),G27-H27,"")))</f>
      </c>
      <c r="K27" s="50" t="str">
        <f>IF(OR(ISBLANK(A27),AND(ISTEXT(A27),A27="")),"",IF(COUNTIFS($A$8:$A$27,A27)&gt;1,"Duplicate ID",IF(OR(OR(ISBLANK(B27),AND(ISTEXT(B27),B27="")),OR(ISBLANK(I27),AND(ISTEXT(I27),I27="")),OR(ISBLANK(J27),AND(ISTEXT(J27),J27="")),NOT(ISNUMBER(E27)),OR(ISBLANK(L27),AND(ISTEXT(L27),L27=""))),"Check inputs",IF(E27&lt;&gt;0,"Change approval pending",IF(OR(I27&lt;&gt;0,J27&lt;0),"Reconcile invoice scope","Amounts match; review evidence")))))</f>
      </c>
      <c r="L27" s="23"/>
    </row>
    <row r="28" ht="3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38" customHeight="1">
      <c r="A29" s="3" t="str">
        <v>Calculations cover rows 8–27 only. Extend all formula references before adding rows. Keep evidence with this file; calculations do not authorise bookings, purchases, payments or safety decisions.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3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>
    <mergeCell ref="A2:L2"/>
    <mergeCell ref="A3:L3"/>
    <mergeCell ref="A4:L4"/>
    <mergeCell ref="A5:L5"/>
    <mergeCell ref="A29:L29"/>
  </mergeCells>
  <conditionalFormatting sqref="K8:K27">
    <cfRule type="containsText" dxfId="11" priority="1" operator="containsText" text="Check"/>
    <cfRule type="containsText" dxfId="12" priority="2" operator="containsText" text="hold"/>
    <cfRule type="containsText" dxfId="13" priority="3" operator="containsText" text="pending"/>
    <cfRule type="containsText" dxfId="14" priority="4" operator="containsText" text="overlap"/>
    <cfRule type="containsText" dxfId="15" priority="5" operator="containsText" text="exceed"/>
    <cfRule type="containsText" dxfId="16" priority="6" operator="containsText" text="Outside"/>
    <cfRule type="containsText" dxfId="17" priority="7" operator="containsText" text="short"/>
    <cfRule type="containsText" dxfId="18" priority="8" operator="containsText" text="Investigate"/>
    <cfRule type="containsText" dxfId="19" priority="9" operator="containsText" text="Duplicate"/>
    <cfRule type="containsText" dxfId="20" priority="10" operator="containsText" text="Resolve"/>
    <cfRule type="containsText" dxfId="21" priority="11" operator="containsText" text="Reconcile"/>
  </conditionalFormatting>
  <printOptions headings="0" gridLines="0"/>
  <pageMargins left="0.25" right="0.25" top="0.4" bottom="0.4" header="0.2" footer="0.2"/>
  <pageSetup paperSize="8" orientation="landscape" scale="100"/>
  <tableParts count="1">
    <tablePart ns1:id="R97f9a7be588e4351"/>
  </tableParts>
</worksheet>
</file>

<file path=xl/worksheets/sheet5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Settlement Reconciliation &amp; Retrospective — Excel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52" t="str">
        <v>What you will record</v>
      </c>
      <c r="B5" s="53" t="str">
        <v>A record of agreed settlement amounts and changes to make in the next order.</v>
      </c>
      <c r="C5" s="53"/>
      <c r="D5" s="53"/>
      <c r="E5" s="53"/>
      <c r="F5" s="53"/>
      <c r="G5" s="53"/>
      <c r="H5" s="53"/>
    </row>
    <row r="6" ht="35" customHeight="1">
      <c r="A6" s="52" t="str">
        <v>What this covers</v>
      </c>
      <c r="B6" s="53" t="str">
        <v>Track checks on changed work, payment requests and future order revisions from the time the invoice arrives.</v>
      </c>
      <c r="C6" s="53"/>
      <c r="D6" s="53"/>
      <c r="E6" s="53"/>
      <c r="F6" s="53"/>
      <c r="G6" s="53"/>
      <c r="H6" s="53"/>
    </row>
    <row r="7" ht="44" customHeight="1">
      <c r="A7" s="52" t="str">
        <v>Check before use</v>
      </c>
      <c r="B7" s="53" t="str">
        <v>Example amounts are fictional pre-tax values. Verify tax documents, contractual payment terms and authority separately; this sheet does not approve payment automatically.</v>
      </c>
      <c r="C7" s="53"/>
      <c r="D7" s="53"/>
      <c r="E7" s="53"/>
      <c r="F7" s="53"/>
      <c r="G7" s="53"/>
      <c r="H7" s="53"/>
    </row>
    <row r="8" ht="76" customHeight="1">
      <c r="A8" s="52" t="str">
        <v>Have these ready</v>
      </c>
      <c r="B8" s="53" t="str">
        <v>Original order
Approved changes and revised quotes
Work and delivery acceptance records
Original and corrected invoices</v>
      </c>
      <c r="C8" s="53"/>
      <c r="D8" s="53"/>
      <c r="E8" s="53"/>
      <c r="F8" s="53"/>
      <c r="G8" s="53"/>
      <c r="H8" s="53"/>
    </row>
    <row r="9" ht="35" customHeight="1">
      <c r="A9" s="52" t="str">
        <v>Where to write</v>
      </c>
      <c r="B9" s="53" t="str">
        <v>Enter your event records in Blank. Keep Example as a reference for what to write.</v>
      </c>
      <c r="C9" s="53"/>
      <c r="D9" s="53"/>
      <c r="E9" s="53"/>
      <c r="F9" s="53"/>
      <c r="G9" s="53"/>
      <c r="H9" s="53"/>
    </row>
    <row r="10" ht="44" customHeight="1">
      <c r="A10" s="52" t="str">
        <v>Unknown information</v>
      </c>
      <c r="B10" s="53" t="str">
        <v>Leave unknown amounts blank. Enter 0 only when it has been confirmed that no cost applies. For other unresolved items, record who will answer and by when.</v>
      </c>
      <c r="C10" s="53"/>
      <c r="D10" s="53"/>
      <c r="E10" s="53"/>
      <c r="F10" s="53"/>
      <c r="G10" s="53"/>
      <c r="H10" s="53"/>
    </row>
    <row r="11" ht="44" customHeight="1">
      <c r="A11" s="52" t="str">
        <v>Fictional examples</v>
      </c>
      <c r="B11" s="53" t="str">
        <v>All names, dates, amounts and results in examples are fictional. They are not market prices or approvals. The Example and Calc example sheets use separate fictional cases; do not combine their amounts or timings.</v>
      </c>
      <c r="C11" s="53"/>
      <c r="D11" s="53"/>
      <c r="E11" s="53"/>
      <c r="F11" s="53"/>
      <c r="G11" s="53"/>
      <c r="H11" s="53"/>
    </row>
    <row r="12" ht="35" customHeight="1">
      <c r="A12" s="52" t="str">
        <v>Identify your file</v>
      </c>
      <c r="B12" s="53" t="str">
        <v>Fill in the event, your name, check date and file version in row 4. Send the confirmed file to the person taking over the work.</v>
      </c>
      <c r="C12" s="53"/>
      <c r="D12" s="53"/>
      <c r="E12" s="53"/>
      <c r="F12" s="53"/>
      <c r="G12" s="53"/>
      <c r="H12" s="53"/>
    </row>
    <row r="13" ht="35" customHeight="1">
      <c r="A13" s="52" t="str">
        <v>Related guide</v>
      </c>
      <c r="B13" s="53" t="str">
        <v>https://eventodit.com/en/stories/event-settlement-evidence-after-action-review.html</v>
      </c>
      <c r="C13" s="53"/>
      <c r="D13" s="53"/>
      <c r="E13" s="53"/>
      <c r="F13" s="53"/>
      <c r="G13" s="53"/>
      <c r="H13" s="53"/>
    </row>
    <row r="14" ht="35" customHeight="1">
      <c r="A14" s="52" t="str">
        <v>When to use it</v>
      </c>
      <c r="B14" s="53" t="str">
        <v>Use after invoices arrive and before requesting payment, then again in the event debrief.</v>
      </c>
      <c r="C14" s="53"/>
      <c r="D14" s="53"/>
      <c r="E14" s="53"/>
      <c r="F14" s="53"/>
      <c r="G14" s="53"/>
      <c r="H14" s="53"/>
    </row>
    <row r="15" ht="35" customHeight="1">
      <c r="A15" s="52" t="str">
        <v>Step 1</v>
      </c>
      <c r="B15" s="53" t="str">
        <v>Group invoices and delivery evidence under each order-line ID.</v>
      </c>
      <c r="C15" s="53"/>
      <c r="D15" s="53"/>
      <c r="E15" s="53"/>
      <c r="F15" s="53"/>
      <c r="G15" s="53"/>
      <c r="H15" s="53"/>
    </row>
    <row r="16" ht="35" customHeight="1">
      <c r="A16" s="52" t="str">
        <v>Step 2</v>
      </c>
      <c r="B16" s="53" t="str">
        <v>For costs outside the original order, check both approval and whether the work was done.</v>
      </c>
      <c r="C16" s="53"/>
      <c r="D16" s="53"/>
      <c r="E16" s="53"/>
      <c r="F16" s="53"/>
      <c r="G16" s="53"/>
      <c r="H16" s="53"/>
    </row>
    <row r="17" ht="35" customHeight="1">
      <c r="A17" s="52" t="str">
        <v>Step 3</v>
      </c>
      <c r="B17" s="53" t="str">
        <v>Keep disputed or unconfirmed costs out of agreed amounts. Obtain corrected records to resolve differences.</v>
      </c>
      <c r="C17" s="53"/>
      <c r="D17" s="53"/>
      <c r="E17" s="53"/>
      <c r="F17" s="53"/>
      <c r="G17" s="53"/>
      <c r="H17" s="53"/>
    </row>
    <row r="18" ht="35" customHeight="1">
      <c r="A18" s="52" t="str">
        <v>Step 4</v>
      </c>
      <c r="B18" s="53" t="str">
        <v>Decide what to change in the next order or checking process and when to apply it.</v>
      </c>
      <c r="C18" s="53"/>
      <c r="D18" s="53"/>
      <c r="E18" s="53"/>
      <c r="F18" s="53"/>
      <c r="G18" s="53"/>
      <c r="H18" s="53"/>
    </row>
    <row r="19" ht="35" customHeight="1">
      <c r="A19" s="52" t="str">
        <v>Completion check 1</v>
      </c>
      <c r="B19" s="53" t="str">
        <v>Differences between orders, approvals, deliveries and invoices are explained</v>
      </c>
      <c r="C19" s="53"/>
      <c r="D19" s="53"/>
      <c r="E19" s="53"/>
      <c r="F19" s="53"/>
      <c r="G19" s="53"/>
      <c r="H19" s="53"/>
    </row>
    <row r="20" ht="35" customHeight="1">
      <c r="A20" s="52" t="str">
        <v>Completion check 2</v>
      </c>
      <c r="B20" s="53" t="str">
        <v>Confirmed and held amounts are separate</v>
      </c>
      <c r="C20" s="53"/>
      <c r="D20" s="53"/>
      <c r="E20" s="53"/>
      <c r="F20" s="53"/>
      <c r="G20" s="53"/>
      <c r="H20" s="53"/>
    </row>
    <row r="21" ht="35" customHeight="1">
      <c r="A21" s="52" t="str">
        <v>Completion check 3</v>
      </c>
      <c r="B21" s="53" t="str">
        <v>Every improvement has a person responsible, an application date and a way to check it</v>
      </c>
      <c r="C21" s="53"/>
      <c r="D21" s="53"/>
      <c r="E21" s="53"/>
      <c r="F21" s="53"/>
      <c r="G21" s="53"/>
      <c r="H21" s="53"/>
    </row>
    <row r="22" ht="35" customHeight="1">
      <c r="A22" s="52" t="str">
        <v>What to send next</v>
      </c>
      <c r="B22" s="53" t="str">
        <v>Settlement gives finance the agreed amounts and held items, and tells purchasing which conditions to change in future orders.</v>
      </c>
      <c r="C22" s="53"/>
      <c r="D22" s="53"/>
      <c r="E22" s="53"/>
      <c r="F22" s="53"/>
      <c r="G22" s="53"/>
      <c r="H22" s="53"/>
    </row>
    <row r="23" ht="35" customHeight="1">
      <c r="A23" s="52" t="str">
        <v>What needs a separate check</v>
      </c>
      <c r="B23" s="53" t="str">
        <v>Follow the actual tax, contract and payment approval procedures separately.</v>
      </c>
      <c r="C23" s="53"/>
      <c r="D23" s="53"/>
      <c r="E23" s="53"/>
      <c r="F23" s="53"/>
      <c r="G23" s="53"/>
      <c r="H23" s="53"/>
    </row>
    <row r="24" ht="44" customHeight="1">
      <c r="A24" s="52" t="str">
        <v>Record capacity</v>
      </c>
      <c r="B24" s="53" t="str">
        <v>Blank has 24 editable rows. Calculation covers exactly 20 records (rows 8–27). Before adding more, extend both formulas and every bounded reference; appended rows are not included automatically. Archive a dated copy before clearing inputs.</v>
      </c>
      <c r="C24" s="53"/>
      <c r="D24" s="53"/>
      <c r="E24" s="53"/>
      <c r="F24" s="53"/>
      <c r="G24" s="53"/>
      <c r="H24" s="53"/>
    </row>
    <row r="25" ht="44" customHeight="1">
      <c r="A25" s="52" t="str">
        <v>Printing</v>
      </c>
      <c r="B25" s="53" t="str">
        <v>Wide records and calculations may span horizontal pages at readable 100% scale. IDs and headers repeat. Select the fields needed for your meeting and adjust the print area in Excel.</v>
      </c>
      <c r="C25" s="53"/>
      <c r="D25" s="53"/>
      <c r="E25" s="53"/>
      <c r="F25" s="53"/>
      <c r="G25" s="53"/>
      <c r="H25" s="53"/>
    </row>
    <row r="26" ht="44" customHeight="1">
      <c r="A26" s="52" t="str">
        <v>Reference 1</v>
      </c>
      <c r="B26" s="53" t="str">
        <v>Microsoft Support · SUMIFS function
https://support.microsoft.com/en-gb/excel/functions/sumifs-function</v>
      </c>
      <c r="C26" s="53"/>
      <c r="D26" s="53"/>
      <c r="E26" s="53"/>
      <c r="F26" s="53"/>
      <c r="G26" s="53"/>
      <c r="H26" s="53"/>
    </row>
    <row r="27" ht="35" customHeight="1">
      <c r="A27" s="52" t="str">
        <v>Adapted use</v>
      </c>
      <c r="B27" s="53" t="str">
        <v>Adapted numeric data and conditional totals, keeping confirmed costs, held costs and superseded records separate.</v>
      </c>
      <c r="C27" s="53"/>
      <c r="D27" s="53"/>
      <c r="E27" s="53"/>
      <c r="F27" s="53"/>
      <c r="G27" s="53"/>
      <c r="H27" s="53"/>
    </row>
    <row r="28" ht="44" customHeight="1">
      <c r="A28" s="52" t="str">
        <v>Reference 2</v>
      </c>
      <c r="B28" s="53" t="str">
        <v>HSE · Managing an event
https://www.hse.gov.uk/event-safety/managing-an-event.htm</v>
      </c>
      <c r="C28" s="53"/>
      <c r="D28" s="53"/>
      <c r="E28" s="53"/>
      <c r="F28" s="53"/>
      <c r="G28" s="53"/>
      <c r="H28" s="53"/>
    </row>
    <row r="29" ht="44" customHeight="1">
      <c r="A29" s="52" t="str">
        <v>Adapted use</v>
      </c>
      <c r="B29" s="53" t="str">
        <v>Adapted coordination, named monitoring responsibilities and communication of changes. UK legal duties and technical limits are not presented as Korean requirements.</v>
      </c>
      <c r="C29" s="53"/>
      <c r="D29" s="53"/>
      <c r="E29" s="53"/>
      <c r="F29" s="53"/>
      <c r="G29" s="53"/>
      <c r="H29" s="53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